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bnw\Desktop\LEAF forms 2025\"/>
    </mc:Choice>
  </mc:AlternateContent>
  <xr:revisionPtr revIDLastSave="0" documentId="13_ncr:1_{A100BB53-F18F-480D-9915-3816D12DCDD0}" xr6:coauthVersionLast="47" xr6:coauthVersionMax="47" xr10:uidLastSave="{00000000-0000-0000-0000-000000000000}"/>
  <bookViews>
    <workbookView xWindow="-110" yWindow="-110" windowWidth="19420" windowHeight="10420" activeTab="8" xr2:uid="{77BDF7A5-110B-4167-8728-18DB3741F513}"/>
  </bookViews>
  <sheets>
    <sheet name="Part1" sheetId="1" r:id="rId1"/>
    <sheet name="Part2" sheetId="4" r:id="rId2"/>
    <sheet name="Part3" sheetId="5" r:id="rId3"/>
    <sheet name="Part4" sheetId="6" r:id="rId4"/>
    <sheet name="Part5" sheetId="7" r:id="rId5"/>
    <sheet name="Part6" sheetId="8" r:id="rId6"/>
    <sheet name="Bonus" sheetId="13" r:id="rId7"/>
    <sheet name="Summary" sheetId="9" r:id="rId8"/>
    <sheet name="Resources" sheetId="12" r:id="rId9"/>
  </sheets>
  <definedNames>
    <definedName name="_Toc25842604" localSheetId="6">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definedName>
    <definedName name="_Toc25842604" localSheetId="5">Part6!#REF!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9" i="9" l="1"/>
  <c r="C3" i="9"/>
  <c r="D37" i="1"/>
  <c r="F32" i="1"/>
  <c r="E32" i="1"/>
  <c r="D32" i="1"/>
  <c r="E29" i="9"/>
  <c r="E31" i="9" s="1"/>
  <c r="D29" i="9"/>
  <c r="D31" i="9" s="1"/>
  <c r="D13" i="1"/>
  <c r="D2" i="1"/>
  <c r="D2" i="5"/>
  <c r="E2" i="5"/>
  <c r="D44" i="8"/>
  <c r="F34" i="8"/>
  <c r="E28" i="9" s="1"/>
  <c r="E34" i="8"/>
  <c r="D28" i="9" s="1"/>
  <c r="D34" i="8"/>
  <c r="F16" i="8"/>
  <c r="E16" i="8"/>
  <c r="D16" i="8"/>
  <c r="F2" i="8"/>
  <c r="F44" i="8" s="1"/>
  <c r="E2" i="8"/>
  <c r="D2" i="8"/>
  <c r="D54" i="7"/>
  <c r="E41" i="7"/>
  <c r="D41" i="7"/>
  <c r="E25" i="7"/>
  <c r="D25" i="7"/>
  <c r="F14" i="7"/>
  <c r="E14" i="7"/>
  <c r="D14" i="7"/>
  <c r="F2" i="7"/>
  <c r="E2" i="7"/>
  <c r="D2" i="7"/>
  <c r="F36" i="6"/>
  <c r="E36" i="6"/>
  <c r="D36" i="6"/>
  <c r="E26" i="6"/>
  <c r="D26" i="6"/>
  <c r="F2" i="6"/>
  <c r="E2" i="6"/>
  <c r="E49" i="6" s="1"/>
  <c r="D2" i="6"/>
  <c r="D49" i="6" s="1"/>
  <c r="D46" i="5"/>
  <c r="F33" i="5"/>
  <c r="E33" i="5"/>
  <c r="D33" i="5"/>
  <c r="F23" i="5"/>
  <c r="E23" i="5"/>
  <c r="D23" i="5"/>
  <c r="F15" i="5"/>
  <c r="F46" i="5" s="1"/>
  <c r="E15" i="5"/>
  <c r="D15" i="5"/>
  <c r="F2" i="5"/>
  <c r="E46" i="5"/>
  <c r="E26" i="4"/>
  <c r="D16" i="4"/>
  <c r="F16" i="4"/>
  <c r="F26" i="4" s="1"/>
  <c r="E16" i="4"/>
  <c r="F2" i="4"/>
  <c r="E2" i="4"/>
  <c r="D2" i="4"/>
  <c r="D26" i="4" s="1"/>
  <c r="F27" i="1"/>
  <c r="E27" i="1"/>
  <c r="D27" i="1"/>
  <c r="F13" i="1"/>
  <c r="E13" i="1"/>
  <c r="F2" i="1"/>
  <c r="E2" i="1"/>
  <c r="C30" i="9"/>
  <c r="E37" i="1" l="1"/>
  <c r="F37" i="1"/>
  <c r="E44" i="8"/>
  <c r="E27" i="9"/>
  <c r="D27" i="9"/>
  <c r="E26" i="9"/>
  <c r="D26" i="9"/>
  <c r="F41" i="7"/>
  <c r="F25" i="7"/>
  <c r="E54" i="7"/>
  <c r="B27" i="9" l="1"/>
  <c r="E12" i="9" l="1"/>
  <c r="D13" i="9"/>
  <c r="E13" i="9"/>
  <c r="E23" i="9"/>
  <c r="D22" i="9"/>
  <c r="E22" i="9"/>
  <c r="B28" i="9"/>
  <c r="C28" i="9"/>
  <c r="E24" i="9"/>
  <c r="D24" i="9"/>
  <c r="D23" i="9"/>
  <c r="E21" i="9"/>
  <c r="D21" i="9"/>
  <c r="F26" i="6"/>
  <c r="E19" i="9"/>
  <c r="D19" i="9"/>
  <c r="D17" i="9"/>
  <c r="C12" i="9"/>
  <c r="B26" i="9"/>
  <c r="E14" i="9"/>
  <c r="D14" i="9"/>
  <c r="D12" i="9"/>
  <c r="E15" i="9"/>
  <c r="D15" i="9"/>
  <c r="C15" i="9"/>
  <c r="D5" i="9"/>
  <c r="C5" i="9"/>
  <c r="E5" i="9"/>
  <c r="E6" i="9"/>
  <c r="D6" i="9"/>
  <c r="E10" i="9"/>
  <c r="D10" i="9"/>
  <c r="E9" i="9"/>
  <c r="D9" i="9"/>
  <c r="E4" i="9"/>
  <c r="D4" i="9"/>
  <c r="E18" i="9" l="1"/>
  <c r="F49" i="6"/>
  <c r="D18" i="9"/>
  <c r="E17" i="9"/>
  <c r="C26" i="9"/>
  <c r="F54" i="7"/>
  <c r="C24" i="9" l="1"/>
  <c r="C22" i="9" l="1"/>
  <c r="C21" i="9" l="1"/>
  <c r="C10" i="9"/>
  <c r="B15" i="9" l="1"/>
  <c r="B14" i="9"/>
  <c r="B13" i="9"/>
  <c r="B12" i="9"/>
  <c r="C14" i="9"/>
  <c r="B10" i="9"/>
  <c r="B9" i="9"/>
  <c r="B6" i="9"/>
  <c r="B4" i="9"/>
  <c r="B5" i="9"/>
  <c r="C9" i="9" l="1"/>
  <c r="C8" i="9" s="1"/>
  <c r="C27" i="9"/>
  <c r="C18" i="9"/>
  <c r="C19" i="9"/>
  <c r="C6" i="9"/>
  <c r="C23" i="9" l="1"/>
  <c r="C20" i="9" s="1"/>
  <c r="C17" i="9"/>
  <c r="C13" i="9"/>
  <c r="C11" i="9" s="1"/>
  <c r="C4" i="9"/>
  <c r="C25" i="9"/>
  <c r="C16" i="9" l="1"/>
  <c r="C31" i="9" l="1"/>
  <c r="D32" i="9"/>
  <c r="E32" i="9"/>
  <c r="E33" i="9"/>
  <c r="D3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B2BA55B9-8A27-4458-855A-74B9C39B8D2A}">
      <text>
        <r>
          <rPr>
            <b/>
            <sz val="9"/>
            <color indexed="81"/>
            <rFont val="Tahoma"/>
            <family val="2"/>
          </rPr>
          <t>E.g. 
using aspect and gradient for jogging track, 
using existing structures for interest or culture, promoting links to other open spaces</t>
        </r>
      </text>
    </comment>
    <comment ref="B9" authorId="0" shapeId="0" xr:uid="{3C2AD194-83CB-4368-908E-1994227DF6D1}">
      <text>
        <r>
          <rPr>
            <b/>
            <sz val="9"/>
            <color indexed="81"/>
            <rFont val="Tahoma"/>
            <family val="2"/>
          </rPr>
          <t>- Visual connection (e.g. natural materials and colours, naturalistic shapes)
- Non-visual connection (e.g. auditory, smell)
- Sensory stimuli (e.g. therapeutic garden, nature playgarden, water play, fountains, sand play)</t>
        </r>
        <r>
          <rPr>
            <sz val="9"/>
            <color indexed="81"/>
            <rFont val="Tahoma"/>
            <family val="2"/>
          </rPr>
          <t xml:space="preserve">
</t>
        </r>
      </text>
    </comment>
    <comment ref="B14" authorId="0" shapeId="0" xr:uid="{DD19AD0F-2CEE-4361-959F-95C000E5FD4B}">
      <text>
        <r>
          <rPr>
            <b/>
            <sz val="9"/>
            <color indexed="81"/>
            <rFont val="Tahoma"/>
            <family val="2"/>
          </rPr>
          <t>E.g. shadow analysis, breeze facilitation
Shade from vegetation along footpaths, cycling paths and activity areas
Tree shade with gaps of &lt;5m along main footpath where possible</t>
        </r>
        <r>
          <rPr>
            <sz val="9"/>
            <color indexed="81"/>
            <rFont val="Tahoma"/>
            <family val="2"/>
          </rPr>
          <t xml:space="preserve">
</t>
        </r>
      </text>
    </comment>
    <comment ref="B18" authorId="0" shapeId="0" xr:uid="{2F481252-1BBB-4AB1-8E7C-9C969B957729}">
      <text>
        <r>
          <rPr>
            <b/>
            <sz val="9"/>
            <color indexed="81"/>
            <rFont val="Tahoma"/>
            <family val="2"/>
          </rPr>
          <t xml:space="preserve">E.g. microclimate analysis, creative strategies to complement crown growth over time and at areas where trees cannot be planted
</t>
        </r>
      </text>
    </comment>
    <comment ref="B22" authorId="0" shapeId="0" xr:uid="{B63A6FDA-4764-4A65-9543-FA05210B5159}">
      <text>
        <r>
          <rPr>
            <b/>
            <sz val="9"/>
            <color indexed="81"/>
            <rFont val="Tahoma"/>
            <family val="2"/>
          </rPr>
          <t>At least one every 800m (where applicable)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6" authorId="0" shapeId="0" xr:uid="{A6E335F4-78F6-4C47-9651-42F039A8C3FC}">
      <text>
        <r>
          <rPr>
            <b/>
            <sz val="9"/>
            <color indexed="81"/>
            <rFont val="Tahoma"/>
            <family val="2"/>
          </rPr>
          <t>e.g. signage and map boards</t>
        </r>
        <r>
          <rPr>
            <sz val="9"/>
            <color indexed="81"/>
            <rFont val="Tahoma"/>
            <family val="2"/>
          </rPr>
          <t xml:space="preserve">
</t>
        </r>
      </text>
    </comment>
    <comment ref="B12" authorId="0" shapeId="0" xr:uid="{547E47A4-55B6-446A-B07B-A0D0734CC4B5}">
      <text>
        <r>
          <rPr>
            <b/>
            <sz val="9"/>
            <color indexed="81"/>
            <rFont val="Tahoma"/>
            <family val="2"/>
          </rPr>
          <t>- Physical and sensory cues. E.g. Landmarks, floor texture, clear continuous path of travel, ground or wall markings
- Smart technologies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10" authorId="0" shapeId="0" xr:uid="{8A53086C-D3B8-4B05-BE02-F005407B60B4}">
      <text>
        <r>
          <rPr>
            <b/>
            <sz val="9"/>
            <color indexed="81"/>
            <rFont val="Tahoma"/>
            <family val="2"/>
          </rPr>
          <t>E.g. nature playgarden, water play, user-centric layout</t>
        </r>
      </text>
    </comment>
    <comment ref="B16" authorId="0" shapeId="0" xr:uid="{5A1FC365-E199-46A4-8B9B-5DBEBF522E4C}">
      <text>
        <r>
          <rPr>
            <b/>
            <sz val="9"/>
            <color indexed="81"/>
            <rFont val="Tahoma"/>
            <family val="2"/>
          </rPr>
          <t>• Average 5 lux for footpath, 7.5 lux for PCN
• Average 20 lux with min. 6 lux at darkest spot for playgrounds
• Average 10 lux for attention zones, conflict areas
• Tree canopy not be blocking lighting</t>
        </r>
      </text>
    </comment>
    <comment ref="B20" authorId="1" shapeId="0" xr:uid="{C69A16FF-CF2A-488A-A743-6B3749A15854}">
      <text>
        <r>
          <rPr>
            <b/>
            <sz val="9"/>
            <color indexed="81"/>
            <rFont val="Arial"/>
            <family val="2"/>
          </rPr>
          <t>Lighting should be minimized and muted to protect wildlife</t>
        </r>
        <r>
          <rPr>
            <sz val="9"/>
            <color indexed="81"/>
            <rFont val="Tahoma"/>
            <family val="2"/>
          </rPr>
          <t xml:space="preserve">
</t>
        </r>
      </text>
    </comment>
    <comment ref="B25" authorId="0" shapeId="0" xr:uid="{BE6FC7C2-9970-413B-B1BB-9CE03C1DE19A}">
      <text>
        <r>
          <rPr>
            <b/>
            <sz val="9"/>
            <color indexed="81"/>
            <rFont val="Tahoma"/>
            <family val="2"/>
          </rPr>
          <t>1 toilet facility per &gt;500m diameter, where applicable</t>
        </r>
      </text>
    </comment>
    <comment ref="B29" authorId="0" shapeId="0" xr:uid="{124B8C23-2E3B-4070-8CB2-8965D3E4039A}">
      <text>
        <r>
          <rPr>
            <b/>
            <sz val="9"/>
            <color indexed="81"/>
            <rFont val="Tahoma"/>
            <family val="2"/>
          </rPr>
          <t>E.g. natural ventilation, natural lighting, use of natural materials</t>
        </r>
      </text>
    </comment>
    <comment ref="B42" authorId="0" shapeId="0" xr:uid="{A3A39D99-B112-4A1A-837F-C43396B5E080}">
      <text>
        <r>
          <rPr>
            <b/>
            <sz val="9"/>
            <color indexed="81"/>
            <rFont val="Tahoma"/>
            <family val="2"/>
          </rPr>
          <t>E.g. Event spaces, lawn, function halls, BBQ pit area, community garden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G3" authorId="0" shapeId="0" xr:uid="{3AEA3FCF-2D2B-4C62-A1D0-A5CB1897CF1B}">
      <text>
        <r>
          <rPr>
            <b/>
            <sz val="9"/>
            <color indexed="81"/>
            <rFont val="Tahoma"/>
            <family val="2"/>
          </rPr>
          <t xml:space="preserve">To submit detailed calculations in Annex A.
</t>
        </r>
      </text>
    </comment>
    <comment ref="C13" authorId="0" shapeId="0" xr:uid="{E4DB2B83-125D-4B55-BBB4-A4F5635D4B43}">
      <text>
        <r>
          <rPr>
            <b/>
            <sz val="9"/>
            <color indexed="81"/>
            <rFont val="Tahoma"/>
            <family val="2"/>
          </rPr>
          <t>Provision of landscape drawings showing irrigation system and calculation of landscape area covered by irrigation system</t>
        </r>
      </text>
    </comment>
    <comment ref="B14" authorId="0" shapeId="0" xr:uid="{23A13968-74F1-40D5-8DE5-6118B1C46959}">
      <text>
        <r>
          <rPr>
            <b/>
            <sz val="9"/>
            <color indexed="81"/>
            <rFont val="Tahoma"/>
            <family val="2"/>
          </rPr>
          <t>E.g. motion sensors, fuel-efficient vehicle and machinery,  control timers, solar powered buggys
energy-efficient light fixtures (e.g. LED lightings)
electrical sub-meters</t>
        </r>
      </text>
    </comment>
    <comment ref="B18" authorId="0" shapeId="0" xr:uid="{7C050EEB-B714-4A43-95BF-011A05ECDC7E}">
      <text>
        <r>
          <rPr>
            <b/>
            <sz val="9"/>
            <color indexed="81"/>
            <rFont val="Tahoma"/>
            <family val="2"/>
          </rPr>
          <t>Applicable to shelters and corridors, toilets, kiosks, office, staircases, other hardscape (below 2000 GFA).</t>
        </r>
      </text>
    </comment>
    <comment ref="B22" authorId="0" shapeId="0" xr:uid="{E247591A-5562-4FD0-8C8A-C4023A1555C6}">
      <text>
        <r>
          <rPr>
            <b/>
            <sz val="9"/>
            <color indexed="81"/>
            <rFont val="Tahoma"/>
            <family val="2"/>
          </rPr>
          <t>Submeters, leak detection systems and alternative water sources (storage tankers, ponds)</t>
        </r>
      </text>
    </comment>
    <comment ref="B28" authorId="0" shapeId="0" xr:uid="{0B9ABBEE-2500-4D7A-BD58-F0CC4E8295D7}">
      <text>
        <r>
          <rPr>
            <b/>
            <sz val="9"/>
            <color indexed="81"/>
            <rFont val="Tahoma"/>
            <family val="2"/>
          </rPr>
          <t>• &gt;30% recycled content
• Environment friendly products certified by Singapore Green Labelling Scheme (SGLS) or other equivalent certification members under Global Ecolabelling Network (GEN) 
• Low VOC materials</t>
        </r>
      </text>
    </comment>
    <comment ref="B32" authorId="0" shapeId="0" xr:uid="{B8F75E80-CD12-4616-A3D1-155D2D907E7C}">
      <text>
        <r>
          <rPr>
            <b/>
            <sz val="9"/>
            <color indexed="81"/>
            <rFont val="Tahoma"/>
            <family val="2"/>
          </rPr>
          <t>Provision of volume of earth fill on site.</t>
        </r>
      </text>
    </comment>
    <comment ref="B37" authorId="0" shapeId="0" xr:uid="{0154D48F-E20A-4539-810D-075DBD1E14A4}">
      <text>
        <r>
          <rPr>
            <b/>
            <sz val="9"/>
            <color indexed="81"/>
            <rFont val="Tahoma"/>
            <family val="2"/>
          </rPr>
          <t>E.g. Rain gardens, bioretention swales, constructed wetlands, natural waterways substituting concrete drainage
• ABC water certification, if applicable
• Provision of maintenance plan</t>
        </r>
        <r>
          <rPr>
            <sz val="9"/>
            <color indexed="81"/>
            <rFont val="Tahoma"/>
            <family val="2"/>
          </rPr>
          <t xml:space="preserve">
</t>
        </r>
      </text>
    </comment>
    <comment ref="B45" authorId="0" shapeId="0" xr:uid="{253F6479-5A50-4369-B60B-E692F832EE6E}">
      <text>
        <r>
          <rPr>
            <b/>
            <sz val="9"/>
            <color indexed="81"/>
            <rFont val="Tahoma"/>
            <family val="2"/>
          </rPr>
          <t>E.g. Enhanced greenery with functional objectives, capturing of stormwater for use in irrigation, directing stormwater to permeable vegetated areas.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3" authorId="0" shapeId="0" xr:uid="{83FF7D65-18A2-49D3-8B3A-4C233CA18AA0}">
      <text>
        <r>
          <rPr>
            <b/>
            <sz val="9"/>
            <color indexed="81"/>
            <rFont val="Tahoma"/>
            <family val="2"/>
          </rPr>
          <t xml:space="preserve">To submit Annex A for calculation.
Includes trees, shrubs, palms, aquatic plants, and ground cover. </t>
        </r>
        <r>
          <rPr>
            <sz val="9"/>
            <color indexed="81"/>
            <rFont val="Tahoma"/>
            <family val="2"/>
          </rPr>
          <t xml:space="preserve">
</t>
        </r>
      </text>
    </comment>
    <comment ref="G3" authorId="0" shapeId="0" xr:uid="{31DB50C2-59C1-43C6-BBF8-AF8C2C2BFB42}">
      <text>
        <r>
          <rPr>
            <b/>
            <sz val="9"/>
            <color indexed="81"/>
            <rFont val="Tahoma"/>
            <family val="2"/>
          </rPr>
          <t>To submit detailed calculations in Annex A.
Includes trees, shrubs, palms, aquatic plants, ground cover.</t>
        </r>
      </text>
    </comment>
    <comment ref="B7" authorId="0" shapeId="0" xr:uid="{4F669EA6-E366-4FE6-9BC7-DFC0317ACEAA}">
      <text>
        <r>
          <rPr>
            <b/>
            <sz val="9"/>
            <color indexed="81"/>
            <rFont val="Tahoma"/>
            <family val="2"/>
          </rPr>
          <t xml:space="preserve">To submit Annex A for calculation.
Includes trees, shrubs, palms, aquatic plants, and ground cover. </t>
        </r>
      </text>
    </comment>
    <comment ref="G7" authorId="0" shapeId="0" xr:uid="{3CE94BC6-3C88-4C46-A433-E4DF6C6FACBC}">
      <text>
        <r>
          <rPr>
            <b/>
            <sz val="9"/>
            <color indexed="81"/>
            <rFont val="Tahoma"/>
            <family val="2"/>
          </rPr>
          <t>To submit detailed calculations in Annex A.</t>
        </r>
        <r>
          <rPr>
            <sz val="9"/>
            <color indexed="81"/>
            <rFont val="Tahoma"/>
            <family val="2"/>
          </rPr>
          <t xml:space="preserve">
</t>
        </r>
      </text>
    </comment>
    <comment ref="B11" authorId="0" shapeId="0" xr:uid="{539C1328-C8EB-405A-9F77-F46248603C23}">
      <text>
        <r>
          <rPr>
            <b/>
            <sz val="9"/>
            <color indexed="81"/>
            <rFont val="Tahoma"/>
            <family val="2"/>
          </rPr>
          <t>Inventory and quantity of native and exotic flora species. Reference to Global Invasive Species Database website (Annex B)</t>
        </r>
      </text>
    </comment>
    <comment ref="B15" authorId="0" shapeId="0" xr:uid="{7E585D74-5FF0-40D6-8AAC-92947206C3DD}">
      <text>
        <r>
          <rPr>
            <b/>
            <sz val="9"/>
            <color indexed="81"/>
            <rFont val="Tahoma"/>
            <family val="2"/>
          </rPr>
          <t>Corresponding International Union for Conservation of Nature (IUCN) category of each flora species will be helpful.</t>
        </r>
        <r>
          <rPr>
            <sz val="9"/>
            <color indexed="81"/>
            <rFont val="Tahoma"/>
            <family val="2"/>
          </rPr>
          <t xml:space="preserve">
</t>
        </r>
      </text>
    </comment>
    <comment ref="B18" authorId="0" shapeId="0" xr:uid="{8D06676E-F4C5-4D55-A869-0999F0322607}">
      <text>
        <r>
          <rPr>
            <b/>
            <sz val="9"/>
            <color indexed="81"/>
            <rFont val="Tahoma"/>
            <family val="2"/>
          </rPr>
          <t>girth &gt; 1m measured 1m from ground at existing locations captured in topographic survey</t>
        </r>
      </text>
    </comment>
    <comment ref="G18" authorId="0" shapeId="0" xr:uid="{82057F69-31EE-435D-A6C0-C8F9DED53CF4}">
      <text>
        <r>
          <rPr>
            <b/>
            <sz val="9"/>
            <color indexed="81"/>
            <rFont val="Tahoma"/>
            <family val="2"/>
          </rPr>
          <t>To submit detailed calculations in Annex A.</t>
        </r>
        <r>
          <rPr>
            <sz val="9"/>
            <color indexed="81"/>
            <rFont val="Tahoma"/>
            <family val="2"/>
          </rPr>
          <t xml:space="preserve">
</t>
        </r>
      </text>
    </comment>
    <comment ref="B26" authorId="0" shapeId="0" xr:uid="{9E6CE7D8-E8C3-48B3-A2C8-88D59AA4AD80}">
      <text>
        <r>
          <rPr>
            <b/>
            <sz val="8"/>
            <color indexed="81"/>
            <rFont val="Tahoma"/>
            <family val="2"/>
          </rPr>
          <t>• Detailed topographical map at appropriate scale
• Layered maps, aerial photos or satellite imaging showing vegetation plan and locations of identified key biodiversity</t>
        </r>
        <r>
          <rPr>
            <sz val="9"/>
            <color indexed="81"/>
            <rFont val="Tahoma"/>
            <family val="2"/>
          </rPr>
          <t xml:space="preserve">
</t>
        </r>
      </text>
    </comment>
    <comment ref="B29" authorId="0" shapeId="0" xr:uid="{08CC4673-DF8F-44DF-9C15-B79770C47136}">
      <text>
        <r>
          <rPr>
            <b/>
            <sz val="8"/>
            <color indexed="81"/>
            <rFont val="Tahoma"/>
            <family val="2"/>
          </rPr>
          <t>References from known habitats to demonstrate plant species used can provide habitat or ecological services for selected flora or fauna species</t>
        </r>
      </text>
    </comment>
    <comment ref="C41" authorId="1" shapeId="0" xr:uid="{17E5D389-BE44-4DA6-863D-4C93D0F233FF}">
      <text>
        <r>
          <rPr>
            <b/>
            <sz val="8"/>
            <color indexed="81"/>
            <rFont val="Tahoma"/>
            <family val="2"/>
          </rPr>
          <t>https://www.nparks.gov.sg/biodiversity/urban-biodiversity/biodiversity-impact-assessment-guidelines</t>
        </r>
        <r>
          <rPr>
            <sz val="9"/>
            <color indexed="81"/>
            <rFont val="Tahoma"/>
            <family val="2"/>
          </rPr>
          <t xml:space="preserve">
</t>
        </r>
      </text>
    </comment>
    <comment ref="B42" authorId="0" shapeId="0" xr:uid="{44E85FFF-656C-4CC5-AFCD-B08C4B904989}">
      <text>
        <r>
          <rPr>
            <b/>
            <sz val="9"/>
            <color indexed="81"/>
            <rFont val="Tahoma"/>
            <family val="2"/>
          </rPr>
          <t>Recommended fauna groups include Mammals, Birds, Fish, Reptiles, Amphibians, Butterflies and Dragonflies (Odonates). Corresponding IUCN category of each flora and fauna group will be helpful.</t>
        </r>
        <r>
          <rPr>
            <sz val="9"/>
            <color indexed="81"/>
            <rFont val="Tahoma"/>
            <family val="2"/>
          </rPr>
          <t xml:space="preserve">
</t>
        </r>
      </text>
    </comment>
    <comment ref="B45" authorId="0" shapeId="0" xr:uid="{77C42C42-F424-4ECD-AE6B-2D2A81525027}">
      <text>
        <r>
          <rPr>
            <b/>
            <sz val="9"/>
            <color indexed="81"/>
            <rFont val="Tahoma"/>
            <family val="2"/>
          </rPr>
          <t>for identified key flora and fauna, to protect and restore native habitat corridors connecting to off-site natural areas, buffers adjacent to off-site natural areas, or refuge for migrating wildlife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Pamela LOKE (NPARKS)</author>
    <author>BENITA WAHJUDI (NPARKS)</author>
  </authors>
  <commentList>
    <comment ref="B8" authorId="0" shapeId="0" xr:uid="{DDA42F86-F6BA-4534-B065-E5A35BF0892D}">
      <text>
        <r>
          <rPr>
            <b/>
            <sz val="9"/>
            <color indexed="81"/>
            <rFont val="Tahoma"/>
            <family val="2"/>
          </rPr>
          <t>• Wayfinding signages material and design
• Materials and finishes. E.g. outdoor furniture, glass parapets, irrigation pipes, paving and decking
• Planter designs, drainage, anchorage for tall plants</t>
        </r>
      </text>
    </comment>
    <comment ref="B12" authorId="0" shapeId="0" xr:uid="{0612BDCB-6209-41AD-8CC5-A4778BCCE9BD}">
      <text>
        <r>
          <rPr>
            <b/>
            <sz val="9"/>
            <color indexed="81"/>
            <rFont val="Tahoma"/>
            <family val="2"/>
          </rPr>
          <t>• Soft and hard landscape integration, design of edges
• Placement and design of paving areas
• Turfed areas and vegetated slopes</t>
        </r>
        <r>
          <rPr>
            <sz val="9"/>
            <color indexed="81"/>
            <rFont val="Tahoma"/>
            <family val="2"/>
          </rPr>
          <t xml:space="preserve">
</t>
        </r>
      </text>
    </comment>
    <comment ref="B20" authorId="0" shapeId="0" xr:uid="{DF8F7F30-6353-41C3-BE12-5B5351A7FCB6}">
      <text>
        <r>
          <rPr>
            <b/>
            <sz val="9"/>
            <color indexed="81"/>
            <rFont val="Tahoma"/>
            <family val="2"/>
          </rPr>
          <t>E.g. facilities, building, equipment, lawns</t>
        </r>
        <r>
          <rPr>
            <sz val="9"/>
            <color indexed="81"/>
            <rFont val="Tahoma"/>
            <family val="2"/>
          </rPr>
          <t xml:space="preserve">
</t>
        </r>
      </text>
    </comment>
    <comment ref="B26" authorId="0" shapeId="0" xr:uid="{E5311114-E888-4FA1-8BAA-322EF268A2BF}">
      <text>
        <r>
          <rPr>
            <b/>
            <sz val="9"/>
            <color indexed="81"/>
            <rFont val="Tahoma"/>
            <family val="2"/>
          </rPr>
          <t>- Integrated Garden Management System
- Smart Lighting
- Mobile Application for Parks
- Robotic video analysis
- Automated Irrigation
- CCTV and People-counting systems (face recognition, temperature screening)
- Automated lawn-mower
- Visitor Service Smart Kiosk</t>
        </r>
        <r>
          <rPr>
            <sz val="9"/>
            <color indexed="81"/>
            <rFont val="Tahoma"/>
            <family val="2"/>
          </rPr>
          <t xml:space="preserve">
</t>
        </r>
      </text>
    </comment>
    <comment ref="C28" authorId="1" shapeId="0" xr:uid="{EB780232-8835-4D55-A9CA-C6FA64B33440}">
      <text>
        <r>
          <rPr>
            <b/>
            <sz val="8"/>
            <color indexed="81"/>
            <rFont val="Arial"/>
            <family val="2"/>
          </rPr>
          <t>e.g. rainwater harvesting is connected to an app that can determine water levels required for the day; collection of rainwater with innovative systems that can purify the water</t>
        </r>
        <r>
          <rPr>
            <sz val="9"/>
            <color indexed="81"/>
            <rFont val="Tahoma"/>
            <family val="2"/>
          </rPr>
          <t xml:space="preserve">
</t>
        </r>
      </text>
    </comment>
    <comment ref="B32" authorId="0" shapeId="0" xr:uid="{FB35FD3F-1E93-432F-B48A-0956462DC70B}">
      <text>
        <r>
          <rPr>
            <b/>
            <sz val="9"/>
            <color indexed="81"/>
            <rFont val="Tahoma"/>
            <family val="2"/>
          </rPr>
          <t>Provide certification number and documents indicating role of CPH in the project</t>
        </r>
        <r>
          <rPr>
            <sz val="9"/>
            <color indexed="81"/>
            <rFont val="Tahoma"/>
            <family val="2"/>
          </rPr>
          <t xml:space="preserve">
</t>
        </r>
      </text>
    </comment>
    <comment ref="B39" authorId="0" shapeId="0" xr:uid="{86C02680-188F-4001-91C2-364650946DE2}">
      <text>
        <r>
          <rPr>
            <b/>
            <sz val="9"/>
            <color indexed="81"/>
            <rFont val="Tahoma"/>
            <family val="2"/>
          </rPr>
          <t>E.g. drought-resistant plant species, fittings for maintenance access, consideration for wind loads</t>
        </r>
        <r>
          <rPr>
            <sz val="9"/>
            <color indexed="81"/>
            <rFont val="Tahoma"/>
            <family val="2"/>
          </rPr>
          <t xml:space="preserve">
</t>
        </r>
      </text>
    </comment>
  </commentList>
</comments>
</file>

<file path=xl/sharedStrings.xml><?xml version="1.0" encoding="utf-8"?>
<sst xmlns="http://schemas.openxmlformats.org/spreadsheetml/2006/main" count="567" uniqueCount="402">
  <si>
    <t>COMMENTS</t>
  </si>
  <si>
    <t>Fair</t>
  </si>
  <si>
    <t>Average</t>
  </si>
  <si>
    <t>Good</t>
  </si>
  <si>
    <t>Very Good</t>
  </si>
  <si>
    <t>Excellent</t>
  </si>
  <si>
    <t>1.1b</t>
  </si>
  <si>
    <t>User Comfort</t>
  </si>
  <si>
    <t>1.2b</t>
  </si>
  <si>
    <t>1.2a</t>
  </si>
  <si>
    <t>Thermal comfort</t>
  </si>
  <si>
    <t>Low Impact</t>
  </si>
  <si>
    <t>High Impact</t>
  </si>
  <si>
    <t>Moderate Impact</t>
  </si>
  <si>
    <t>Plant species selection and placement</t>
  </si>
  <si>
    <t>1.3a</t>
  </si>
  <si>
    <t>Ease of maintenance access</t>
  </si>
  <si>
    <t>1.1a</t>
  </si>
  <si>
    <t xml:space="preserve">Location of rooftop and vertical greenery </t>
  </si>
  <si>
    <t>Unique Park Features</t>
  </si>
  <si>
    <t>Unique features</t>
  </si>
  <si>
    <t>PTS</t>
  </si>
  <si>
    <t>LEVEL 1 CRITERIA</t>
  </si>
  <si>
    <t>LEVEL 2 CRITERIA</t>
  </si>
  <si>
    <t>2.1a</t>
  </si>
  <si>
    <t>2.2c</t>
  </si>
  <si>
    <t>2.1b</t>
  </si>
  <si>
    <t>2.1c</t>
  </si>
  <si>
    <t>Wayfinding in park</t>
  </si>
  <si>
    <t>2.2a</t>
  </si>
  <si>
    <t>2.2b</t>
  </si>
  <si>
    <t>2.2d</t>
  </si>
  <si>
    <t>Facilities &amp; Amenities</t>
  </si>
  <si>
    <t>Provision of amenities and facilities</t>
  </si>
  <si>
    <t>3.1a</t>
  </si>
  <si>
    <t>3.1b</t>
  </si>
  <si>
    <t>Design of facilities &amp; amenities</t>
  </si>
  <si>
    <t>3.1c</t>
  </si>
  <si>
    <t>Lighting</t>
  </si>
  <si>
    <t>Provision of outdoor lighting</t>
  </si>
  <si>
    <t>3.2a</t>
  </si>
  <si>
    <t>3.2b</t>
  </si>
  <si>
    <t>Lighting design and strategies</t>
  </si>
  <si>
    <t>3.3a</t>
  </si>
  <si>
    <t>3.3b</t>
  </si>
  <si>
    <t>Management of Resources</t>
  </si>
  <si>
    <t>4.1a</t>
  </si>
  <si>
    <t>4.1b</t>
  </si>
  <si>
    <t>4.1c</t>
  </si>
  <si>
    <t>4.1d</t>
  </si>
  <si>
    <t>4.1e</t>
  </si>
  <si>
    <t>Sources of Materials</t>
  </si>
  <si>
    <t>4.2a</t>
  </si>
  <si>
    <t>4.2b</t>
  </si>
  <si>
    <t>4.2c</t>
  </si>
  <si>
    <t>Exportation of topsoil fill off site</t>
  </si>
  <si>
    <t>Some efforts to minimise exportation</t>
  </si>
  <si>
    <t>Strong efforts to minimise exportation</t>
  </si>
  <si>
    <t>Sustainable source for construction and landscaping materials</t>
  </si>
  <si>
    <t>Stormwater Management</t>
  </si>
  <si>
    <t>4.3a</t>
  </si>
  <si>
    <t>4.3b</t>
  </si>
  <si>
    <t>4.3c</t>
  </si>
  <si>
    <t>Native Plants</t>
  </si>
  <si>
    <t>Quantity of planted species that are native to Southeast Asia region</t>
  </si>
  <si>
    <t>10 to 30%</t>
  </si>
  <si>
    <t>&gt;30% to 70%</t>
  </si>
  <si>
    <t>&gt;70%</t>
  </si>
  <si>
    <t>5.1a</t>
  </si>
  <si>
    <t>5.1b</t>
  </si>
  <si>
    <t>Tree Retention</t>
  </si>
  <si>
    <t>5.2a</t>
  </si>
  <si>
    <t>5.2b</t>
  </si>
  <si>
    <t>5.2c</t>
  </si>
  <si>
    <t>Biodiversity-sensitive Planting &amp; Design</t>
  </si>
  <si>
    <t>Understanding of site’s natural features, habitats and ecological processes and nearby environments</t>
  </si>
  <si>
    <t>Habitat creation through planting design</t>
  </si>
  <si>
    <t>Features to optimise linkages and connectivity between habitats and landscape areas</t>
  </si>
  <si>
    <t>5.3a</t>
  </si>
  <si>
    <t>5.3b</t>
  </si>
  <si>
    <t>5.3c</t>
  </si>
  <si>
    <t>Efforts to manage human-wildlife interaction</t>
  </si>
  <si>
    <t>Conservation of habitats, ecological processes &amp; wildlife</t>
  </si>
  <si>
    <t>5.4a</t>
  </si>
  <si>
    <t>5.4b</t>
  </si>
  <si>
    <t>5.4c</t>
  </si>
  <si>
    <t>6.1a</t>
  </si>
  <si>
    <t>6.1b</t>
  </si>
  <si>
    <t>6.2a</t>
  </si>
  <si>
    <t>6.2b</t>
  </si>
  <si>
    <t>ACCESSIBILITY</t>
  </si>
  <si>
    <t>COMMUNITY WELLBEING &amp; ENGAGEMENT</t>
  </si>
  <si>
    <t>ENVIRONMENTAL SUSTAINABILITY</t>
  </si>
  <si>
    <t>BIODIVERSITY CONSERVATION</t>
  </si>
  <si>
    <t>MAINTENANCE</t>
  </si>
  <si>
    <t>Toilets</t>
  </si>
  <si>
    <t>CRITERIA</t>
  </si>
  <si>
    <t>S/N</t>
  </si>
  <si>
    <t>3.4a</t>
  </si>
  <si>
    <t>3.4c</t>
  </si>
  <si>
    <t>Resting points</t>
  </si>
  <si>
    <t>Design for Maintainability</t>
  </si>
  <si>
    <t>May refer to BCA’s Design for Maintainability Checklist</t>
  </si>
  <si>
    <t>Overall Landscape Concept and Layout</t>
  </si>
  <si>
    <t>Implemented at appropriate location with suitable microclimate, as demonstrated from studies or site analysis</t>
  </si>
  <si>
    <t xml:space="preserve">Hardscape elements </t>
  </si>
  <si>
    <t>Some areas of park are tough for users to navigate</t>
  </si>
  <si>
    <t>May refer to BCA’s universal design guidelines, BCA UD Mark rating</t>
  </si>
  <si>
    <t>Wayfinding from surrounding areas to park</t>
  </si>
  <si>
    <t>Wayfinding</t>
  </si>
  <si>
    <t>Universal Design</t>
  </si>
  <si>
    <t>Understanding of users' usage patterns</t>
  </si>
  <si>
    <t>Community Engagement</t>
  </si>
  <si>
    <t>Provision of toilets</t>
  </si>
  <si>
    <t>Design and placement of toilet facilities</t>
  </si>
  <si>
    <t>Main circulation pathways are well-lit</t>
  </si>
  <si>
    <t>Majority of circulation paths, facilities and amenities are well-lit</t>
  </si>
  <si>
    <t>Community engagement in park creation process</t>
  </si>
  <si>
    <t>Trees inventory</t>
  </si>
  <si>
    <t>Trees retained are healthy, incorporated with good design</t>
  </si>
  <si>
    <t>Simple incorporation of retained trees</t>
  </si>
  <si>
    <t>&gt; 60%</t>
  </si>
  <si>
    <t>30% to &lt;60%</t>
  </si>
  <si>
    <t>&gt;10% to 20%</t>
  </si>
  <si>
    <t>Safety and maintainability</t>
  </si>
  <si>
    <t>Consideration for existing features</t>
  </si>
  <si>
    <t>PLATINUM</t>
  </si>
  <si>
    <t>80% and above</t>
  </si>
  <si>
    <t>GOLD</t>
  </si>
  <si>
    <t>75% to &lt;80%</t>
  </si>
  <si>
    <t>SILVER</t>
  </si>
  <si>
    <t>70% to &lt;75%</t>
  </si>
  <si>
    <t>CERTIFIED</t>
  </si>
  <si>
    <t>50% to &lt;70%</t>
  </si>
  <si>
    <t xml:space="preserve">Design and creative solutions to enhance accessibility for various user groups </t>
  </si>
  <si>
    <t>Opportunities for informal and formal social interaction and cultural events</t>
  </si>
  <si>
    <t>Number of planted species that are native to Southeast Asia region</t>
  </si>
  <si>
    <t>20% to &lt;40%</t>
  </si>
  <si>
    <t>Efforts to manage exotic invasive species</t>
  </si>
  <si>
    <t>2.2*</t>
  </si>
  <si>
    <t>3.2*</t>
  </si>
  <si>
    <t>3.3*</t>
  </si>
  <si>
    <t>3.4*</t>
  </si>
  <si>
    <t>4.3*</t>
  </si>
  <si>
    <t>5.4*</t>
  </si>
  <si>
    <t>Requirements</t>
  </si>
  <si>
    <t>Link</t>
  </si>
  <si>
    <t>BCA Accessibility Code</t>
  </si>
  <si>
    <t>https://friendlybuildings.bca.gov.sg/assets/pdf/codes/AccessibilityCode2013.pdf</t>
  </si>
  <si>
    <t>Guidelines &amp; Resources</t>
  </si>
  <si>
    <t>BCA Design for Maintainability</t>
  </si>
  <si>
    <t>https://www.bca.gov.sg/PerformanceBased/others/DM_Checklist_2016.pdf</t>
  </si>
  <si>
    <t>BCA Green Mark</t>
  </si>
  <si>
    <t>BCA Universal Design Guidelines</t>
  </si>
  <si>
    <t>https://friendlybuildings.bca.gov.sg/industry-professional-ud-ud-guide-detail.html</t>
  </si>
  <si>
    <t>Global Invasive Species Database website</t>
  </si>
  <si>
    <t xml:space="preserve">https://www.issg.org/database/ </t>
  </si>
  <si>
    <t>NEA Guide to Better Public Toilet Design and Maintenance</t>
  </si>
  <si>
    <t>https://www.google.com/url?sa=t&amp;source=web&amp;rct=j&amp;url=https://www.nea.gov.sg/docs/default-source/resource/a-guide-to-better-public-toilet-design-and-maintenance.pdf&amp;ved=2ahUKEwjE28OWvNTlAhVX63MBHfxJBV8QFjAAegQIAhAB&amp;usg=AOvVaw17VmoC-Jdd9lMPN668emg8</t>
  </si>
  <si>
    <t>NEA Regulated Goods</t>
  </si>
  <si>
    <t>https://nea.gov.sg/our-services/climate-change-energy-efficiency/energy-efficiency/household-sector/regulated-goods</t>
  </si>
  <si>
    <t>NEA Tick Rating</t>
  </si>
  <si>
    <t>https://e-services.nea.gov.sg/els/pages/search/publicsearchproduct.aspx?param=goods&amp;type=p</t>
  </si>
  <si>
    <t>NParks Accredited Nurseries</t>
  </si>
  <si>
    <t>https://nparks.gov.sg/Cuge/Resources/Nursery %20Accreditation%20List</t>
  </si>
  <si>
    <t>NParks Handbook on Developing Sustainable Highrise Gardens</t>
  </si>
  <si>
    <t>https://www.nparks.gov.sg/-/media/srg/files/handbook-1.pdf?la=en&amp;hash=BA335410EFD6517E50DBBF4E1C5FBE0887CD29EC</t>
  </si>
  <si>
    <t>NParks Flora and Fauna Web</t>
  </si>
  <si>
    <t xml:space="preserve">https://florafaunaweb.nparks.gov.sg </t>
  </si>
  <si>
    <t>NParks Guidelines and Planting Considerations for Trees on Rooftops</t>
  </si>
  <si>
    <t>https://www.nparks.gov.sg/-/media/srg/files/trees-on-rooftops---guidelines-and-planting-considerations.pdf?la=en&amp;hash=C87921B37D313920D99E49DC28B4642CC6ABCE57</t>
  </si>
  <si>
    <t>NParks Native Plants Directory</t>
  </si>
  <si>
    <t>http://florafaunaweb.nparks.gov.sg</t>
  </si>
  <si>
    <t>NParks Skyrise Greenery Guidelines</t>
  </si>
  <si>
    <t>NParks Sustainable Landscape Management Guidelines</t>
  </si>
  <si>
    <t>PUB ABC Waters Design Guidelines</t>
  </si>
  <si>
    <t>https://www.pub.gov.sg/Documents/ABC_Waters_Design_Guidelines.pdf</t>
  </si>
  <si>
    <t>RAS Happy Toilet Programme Guidelines</t>
  </si>
  <si>
    <t>https://www.toilet.org.sg/happytoilets</t>
  </si>
  <si>
    <t>SEC Singapore Green Label Certified Products</t>
  </si>
  <si>
    <t>https://www.sgls.sec.org.sg/sgl-directory.php</t>
  </si>
  <si>
    <t>SGBC Accredited Green Facility Management Firms</t>
  </si>
  <si>
    <t>https://sgbc.online/certification-directory/services/7/</t>
  </si>
  <si>
    <t>SGBC Singapore Green Building Product</t>
  </si>
  <si>
    <t>https://sgbc.online/certification-directory/products/</t>
  </si>
  <si>
    <t>URA LUSH Guidelines in Strategic Areas</t>
  </si>
  <si>
    <t>https://www.ura.gov.sg/Corporate/Guidelines/Development-Control/Non-Residential/SR/Greenery</t>
  </si>
  <si>
    <t>WSH Design for Safety Regulations</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</si>
  <si>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</si>
  <si>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</si>
  <si>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</si>
  <si>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</si>
  <si>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</si>
  <si>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</si>
  <si>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APPLICANT</t>
  </si>
  <si>
    <t>ASSESSOR</t>
  </si>
  <si>
    <t>Design are user-centric for some user groups</t>
  </si>
  <si>
    <t>Design are user-centric for most user groups</t>
  </si>
  <si>
    <t>Implented at location that does not have suitable microclimate</t>
  </si>
  <si>
    <t>APPLICANT SCORE</t>
  </si>
  <si>
    <t>ASSESSORS SCORE</t>
  </si>
  <si>
    <t>TOTAL APPLICABLE SCORE</t>
  </si>
  <si>
    <t>Biophilic elements</t>
  </si>
  <si>
    <t>Incorporated some biophilic elements</t>
  </si>
  <si>
    <t>Incorporated biophilic elements moderately</t>
  </si>
  <si>
    <t>Incorporated biophilic elements extensively and purposefully</t>
  </si>
  <si>
    <t>Wayfinding tools at transport nodes nearest to site entrances</t>
  </si>
  <si>
    <t xml:space="preserve">Percentage of retained mature desirable species of trees </t>
  </si>
  <si>
    <t>&lt;10% of materials of applicable usage</t>
  </si>
  <si>
    <t>10-50% of materials of applicable usage</t>
  </si>
  <si>
    <t>&gt;50% of materials of applicable usage</t>
  </si>
  <si>
    <t>Majority or all of park are well-lit and meet recommendations, where possible</t>
  </si>
  <si>
    <t>Design are user-centric, incorporates biophilic design elements to encourage wellbeing, encourages social interaction between users</t>
  </si>
  <si>
    <t>3.4b</t>
  </si>
  <si>
    <t>6.1c</t>
  </si>
  <si>
    <t>1.3*</t>
  </si>
  <si>
    <t>&gt;10% to 30%</t>
  </si>
  <si>
    <t>&gt;30 to 70%</t>
  </si>
  <si>
    <t>Use of non-potable water for irrigation</t>
  </si>
  <si>
    <t>Provided simple list of trees</t>
  </si>
  <si>
    <t>Provided comprehensive list of tree flora species, quantity and provenance, with assessment of trees retained and removed with reasons for measures applied</t>
  </si>
  <si>
    <t>Quality and design incorporation of mature or existing trees</t>
  </si>
  <si>
    <t>Identified potential human-wildlife interactions, with evidence or studies</t>
  </si>
  <si>
    <t>Demonstrated efforts to manage human-wildlife interactions</t>
  </si>
  <si>
    <t>Biodiversity impact assessment</t>
  </si>
  <si>
    <t>Conducted BIA, with inventory of flora and fauna species, numbers and provenance in existing site, and impact assessment for planned park concept and design on biodiversity</t>
  </si>
  <si>
    <t>Demonstrated some efforts to manage  impacts during park development</t>
  </si>
  <si>
    <t>Demonstrated moderate efforts to manage  impacts during park development</t>
  </si>
  <si>
    <t>Demonstrated holistic management to mitigate potential impacts throughout park development, from design to construction</t>
  </si>
  <si>
    <t>Demonstrated simple efforts to connect different areas and/or habitats in park</t>
  </si>
  <si>
    <t>Provided management plans for identified key flora and fauna with clear objectives, measures, monitoring protocols</t>
  </si>
  <si>
    <t>Provided holistic long-term management plan with clear objectives and measures, monitoring efforts with methodology, protocols and feedback channels for continual improvements.</t>
  </si>
  <si>
    <t xml:space="preserve">Provided simple management plans for identified key flora and fauna </t>
  </si>
  <si>
    <t xml:space="preserve">Requires high frequency of softscape maintenance due to placement and choice of plant species </t>
  </si>
  <si>
    <t>Requires minimal softscape maintenance across different weather conditions due to placement and choice of plant species</t>
  </si>
  <si>
    <t>Requires moderate frequency of softscape maintenance due to placement and choice of plant species</t>
  </si>
  <si>
    <t>Requires high frequency of hardscape maintenance due to choice or design of hardscape elements</t>
  </si>
  <si>
    <t>Requires moderate frequency of hardscape maintenance due to choice or design of hardscape elements</t>
  </si>
  <si>
    <t>Requires minimal hardscape maintenance due to choice or design of hardscape elements</t>
  </si>
  <si>
    <t>&lt;50% of landscaped areas can be easily accessed for inspection and maintenance</t>
  </si>
  <si>
    <t>50 to 80% of landscaped areas can be easily accessed for inspection and maintenance</t>
  </si>
  <si>
    <t>&gt;80% of landscaped areas can be easily accessed for inspection and maintenance</t>
  </si>
  <si>
    <t>Provided maintenance plans, requires high maintenance</t>
  </si>
  <si>
    <t>Provided maintenance plans, some efforts to reduce maintenance required</t>
  </si>
  <si>
    <t>Provided maintenance and risk management plans, little maintenance required</t>
  </si>
  <si>
    <t>Provided some rest points</t>
  </si>
  <si>
    <t>Provided sufficient number and variety of shaded rest points at purposeful locations</t>
  </si>
  <si>
    <t>Design for Skyrise Greenery Maintenance</t>
  </si>
  <si>
    <t>Not applicable for developments with no skyrise greenery</t>
  </si>
  <si>
    <t>Leveraged on and integrated existing features in overall design and with surrounding areas to achieve purposeful objectives</t>
  </si>
  <si>
    <t>Retained some existing features or characteristics in overall design</t>
  </si>
  <si>
    <t>Integrated existing features in overall design to achieve purposeful objectives</t>
  </si>
  <si>
    <t>Leveraged on and integrated existing features with surrounding areas creatively to achieve purposeful objectives, with consideration for maintenance</t>
  </si>
  <si>
    <t>Provided some signage and map boards that are moderately effective in directing visitors</t>
  </si>
  <si>
    <t>Provided various signage and map boards that are clear and user-centric to direct visitors from surrounding transport nodes and at unclear site entrances within 400m radius around park.</t>
  </si>
  <si>
    <t>Most users can effectively navigate at important transport nodes within park</t>
  </si>
  <si>
    <t>Most users can navigate to the park easily. Park is well integrated with surrounding areas.</t>
  </si>
  <si>
    <t>DESIGN &amp; LANDSCAPE</t>
  </si>
  <si>
    <t>Demonstrated efforts to enhance accessibility in design and planning stages</t>
  </si>
  <si>
    <t>Conducted basic study or understanding of user groups</t>
  </si>
  <si>
    <t>Understanding of wayfinding for users</t>
  </si>
  <si>
    <t>Provided range of amenities and facilities available that are suitable for some users</t>
  </si>
  <si>
    <t xml:space="preserve">Provided range of amenities and facilities available that are suitable for most users </t>
  </si>
  <si>
    <t>Provided comprehensive range of amenities and facilities at appropriate locations that support needs of various user groups</t>
  </si>
  <si>
    <t>Demonstrated efforts to enhance lighting design and usage</t>
  </si>
  <si>
    <t>Provided sufficient toilets for volume of visitors and size of park, equipped with basic amenities</t>
  </si>
  <si>
    <t>Provided some toilets, may not be sufficient for volume of visitors and size of park</t>
  </si>
  <si>
    <t>Provided basic engagement plans</t>
  </si>
  <si>
    <t>Provided comprehensive engagement plans of &lt;3years with a significant group through variety of ways or in-depth methods.</t>
  </si>
  <si>
    <t>Community engagement and active stewardship</t>
  </si>
  <si>
    <t>Provided comprehensive long-term engagement plans of &gt;3 years with different groups, through variety of methods</t>
  </si>
  <si>
    <t>Provided spaces for opportunities for social interaction and/or events</t>
  </si>
  <si>
    <t>Designed facilities to maximise and encourage social interaction and formal events</t>
  </si>
  <si>
    <t>Toilets are accessible, well-ventilated with good user-centric signage, designed with various natural elements</t>
  </si>
  <si>
    <t>Maintenance Plans and Operations</t>
  </si>
  <si>
    <t>Smart operations</t>
  </si>
  <si>
    <t>Provided comprehensive inspection and monitoring plans for softscape, with results that translates to tangible measures for implementation</t>
  </si>
  <si>
    <t>Provided basic documentation</t>
  </si>
  <si>
    <t>Provided comprehensive plans and documentation covering various aspects</t>
  </si>
  <si>
    <t>Provided inspection reports and basic monitoring plans</t>
  </si>
  <si>
    <t>Safety and asset condition inspection reports for hardscape, features and facilities</t>
  </si>
  <si>
    <t>Provided comprehensive investigation reports with tangible measures that have been or will be implemented</t>
  </si>
  <si>
    <t>Provided basic inspection and monitoring plans</t>
  </si>
  <si>
    <t>&gt;35% of total runoff of catchment area conveyed through features</t>
  </si>
  <si>
    <r>
      <rPr>
        <sz val="10"/>
        <color theme="1"/>
        <rFont val="Calibri"/>
        <family val="2"/>
      </rPr>
      <t>≤</t>
    </r>
    <r>
      <rPr>
        <sz val="10"/>
        <color theme="1"/>
        <rFont val="Calibri"/>
        <family val="2"/>
        <scheme val="minor"/>
      </rPr>
      <t>10% of total runoff of catchment area conveyed through features</t>
    </r>
  </si>
  <si>
    <t>Treatment of run-off through natural hydrological features</t>
  </si>
  <si>
    <t>Use of creative strategies for space-efficiency, maintenance needs, multi-functionality</t>
  </si>
  <si>
    <t>11% to 35% of total runoff of catchment area conveyed through features</t>
  </si>
  <si>
    <t>Rainwater harvesting</t>
  </si>
  <si>
    <t>Integrated rainwater harvesting with natural hydrological features and re-using of harvested water</t>
  </si>
  <si>
    <t>Use of natural daylight and cross ventilation</t>
  </si>
  <si>
    <t>Demonstrated moderate efforts to incorporate use of natural daylighting and ventilation</t>
  </si>
  <si>
    <t>Low impact</t>
  </si>
  <si>
    <t>Moderate impact</t>
  </si>
  <si>
    <t>Demonstrated some efforts to incorporate energy-efficient features or use renewable energy</t>
  </si>
  <si>
    <t>Demonstrated moderate efforts to incorporate energy-efficient features or use renewable energy</t>
  </si>
  <si>
    <t>Demonstrated some effort to incorporate natural daylighting and ventilation</t>
  </si>
  <si>
    <t>Demonstrated strong efforts to use natural daylighting and ventilation effectively, significantly reduced need for artificial lighting and cooling equipment for facilities and amenities</t>
  </si>
  <si>
    <t>Demonstrated strong efforts to incorporate energy-efficient features or use renewable energy, significantly reduced energy usage</t>
  </si>
  <si>
    <t>Has basic rainwater harvesting features</t>
  </si>
  <si>
    <t>6.2c</t>
  </si>
  <si>
    <t>6.2d</t>
  </si>
  <si>
    <t>6.2e</t>
  </si>
  <si>
    <t>Demonstrated some efforts to improve thermal comfort</t>
  </si>
  <si>
    <t>Provided sufficient number of rest points across park</t>
  </si>
  <si>
    <t>&lt;30%</t>
  </si>
  <si>
    <t>30 - 70%</t>
  </si>
  <si>
    <t>Percentage of paths and open spaces shaded by vegetation in 5 years’ time</t>
  </si>
  <si>
    <t>1.2c</t>
  </si>
  <si>
    <t>Demonstrated strong efforts to significantly improve thermal comfort</t>
  </si>
  <si>
    <t>Demonstrated moderate efforts to improve thermal comfort</t>
  </si>
  <si>
    <t>High impact</t>
  </si>
  <si>
    <t>Acquired plants from nurseries under NParks Nursery Accreditation Scheme (NAS)</t>
  </si>
  <si>
    <t>On-site recycling of horticultural waste</t>
  </si>
  <si>
    <t>Recycles some horticultural waste on-site</t>
  </si>
  <si>
    <t>Uses 10 to &lt;50% non-potable water for irrigation</t>
  </si>
  <si>
    <t>Uses ≥50% non-potable water for irrigation</t>
  </si>
  <si>
    <t>Uses ≥50% non-potable water for irrigation, and requires minimal irrigation for plants to thrive</t>
  </si>
  <si>
    <t>Demonstrated strong efforts to monitor water consumption and implementations to significantly reduce water usage</t>
  </si>
  <si>
    <t>Demonstrated moderate efforts to monitor water consumption and implementations to reduce water usage</t>
  </si>
  <si>
    <t>Demonstrated basic efforts to monitor water consumption and reduce water usage e.g. use of water-efficient taps</t>
  </si>
  <si>
    <t>4.1f</t>
  </si>
  <si>
    <t>Active energy efficiency</t>
  </si>
  <si>
    <t>Demonstrated strong efforts to monitor and document exotic urban biodiversity, conduct impact assessments, and manage spread of exotic species</t>
  </si>
  <si>
    <t>Demonstrated strong efforts to connect to habitats and ecological networks beyond park’s boundary</t>
  </si>
  <si>
    <t>Some users may experience difficulty in navigating to park from surrounding areas</t>
  </si>
  <si>
    <t>Toilets are relatively accessible and have basic design features</t>
  </si>
  <si>
    <t>Toilets are accessible, well-ventilated and have basic design features</t>
  </si>
  <si>
    <t>Simple enhancements</t>
  </si>
  <si>
    <t>Design of natural hydrological features</t>
  </si>
  <si>
    <t>Demonstrated simple efforts to manage spread of exotic species</t>
  </si>
  <si>
    <t xml:space="preserve">Identified site conditions and features </t>
  </si>
  <si>
    <t>Identified and analysed ecological networks beyond site, connections to off-site habitats, wildlife species expected to utilise connection</t>
  </si>
  <si>
    <t>Conservation management plan</t>
  </si>
  <si>
    <t>Construction environment management plan to mitigate impacts on wildlife or habitat during development</t>
  </si>
  <si>
    <t>Provided list of flora and fauna species, numbers and provenance in existing site</t>
  </si>
  <si>
    <t>Inspection and monitoring plan for softscape</t>
  </si>
  <si>
    <t>Waste management strategies</t>
  </si>
  <si>
    <t>Management plans for softscape, hardscape</t>
  </si>
  <si>
    <t>6.3b</t>
  </si>
  <si>
    <t>6.3a</t>
  </si>
  <si>
    <t>40% to 60%</t>
  </si>
  <si>
    <t>&gt;60%</t>
  </si>
  <si>
    <t>Refer to Restroom Association of Singapore's Happy Toilet Programme</t>
  </si>
  <si>
    <t>BONUS</t>
  </si>
  <si>
    <t>Any special efforts within below categories that were not scored for in criteria?
- Design &amp; landscape
- Accessibility
- Community wellbeing &amp; engagement
- Environmental sustainability
- Biodiversity conservation
- Maintenance</t>
  </si>
  <si>
    <t>Percentage</t>
  </si>
  <si>
    <t>Award</t>
  </si>
  <si>
    <t>Total</t>
  </si>
  <si>
    <t>Input percentage here:</t>
  </si>
  <si>
    <t>Employs a Certified Practising Horticulturist (CPH) with currently valid certification in maintenance operations</t>
  </si>
  <si>
    <t>6.2f</t>
  </si>
  <si>
    <t>PART 1 SUB-TOTAL SCORE</t>
  </si>
  <si>
    <r>
      <t xml:space="preserve">Getting to and into park
</t>
    </r>
    <r>
      <rPr>
        <sz val="10"/>
        <color theme="1"/>
        <rFont val="Calibri"/>
        <family val="2"/>
        <scheme val="minor"/>
      </rPr>
      <t>Provided ramps, hand-railings, drop-off points, carpark lots</t>
    </r>
  </si>
  <si>
    <r>
      <t xml:space="preserve">Within park, circulation and wayfinding inside park
</t>
    </r>
    <r>
      <rPr>
        <sz val="10"/>
        <color theme="1"/>
        <rFont val="Calibri"/>
        <family val="2"/>
        <scheme val="minor"/>
      </rPr>
      <t>•	Pathways
•	Informational signage for different user groups
•	Unobstructed viewing areas suitable for wheelchair</t>
    </r>
  </si>
  <si>
    <r>
      <t xml:space="preserve">Amenities &amp; facilities
</t>
    </r>
    <r>
      <rPr>
        <sz val="10"/>
        <color theme="1"/>
        <rFont val="Calibri"/>
        <family val="2"/>
        <scheme val="minor"/>
      </rPr>
      <t>•	UD features in toilets, shelters, seats, auto-doors
•	Facilities for different user groups, e.g. nursing rooms, seats of varying heights, adjacent space for wheelchair</t>
    </r>
  </si>
  <si>
    <t>PART 2 SUB-TOTAL SCORE</t>
  </si>
  <si>
    <t>PART 3 SUB-TOTAL SCORE</t>
  </si>
  <si>
    <t>PART 4 SUB-TOTAL SCORE</t>
  </si>
  <si>
    <t>PART 5 SUB-TOTAL SCORE</t>
  </si>
  <si>
    <t>PART 6 SUB-TOTAL SCORE</t>
  </si>
  <si>
    <t>Water efficiency</t>
  </si>
  <si>
    <t>5.3d</t>
  </si>
  <si>
    <t>Identified existing features e.g. baseline map</t>
  </si>
  <si>
    <t>Demonstrated basic efforts to differentiate park e.g. signage, special landscaping intentions to enhance greenery around facilities</t>
  </si>
  <si>
    <t>Demonstrated moderate efforts to include some unique features e.g. diversity in trail types</t>
  </si>
  <si>
    <t>Demonstrated great efforts to create strong identity and include unique features e.g. war relics, treetop walk, playground themes</t>
  </si>
  <si>
    <t>Conducted basic study or analysis e.g. demographics</t>
  </si>
  <si>
    <t xml:space="preserve">Conducted comprehensive study or analysis of various factors that affects wayfinding e.g. behaviour and flow </t>
  </si>
  <si>
    <t>Demonstrated simple efforts to enhance accessibility e.g. Availability of UD features information online, signages</t>
  </si>
  <si>
    <t>Demonstrated holistic approach in planning and design of UD features, including facilities, to enhance accessibility, complementary with overall landscapes and design aesthetics. e.g. Inclusive playgrounds, special routes for different user groups</t>
  </si>
  <si>
    <t xml:space="preserve">Conducted comprehensive study or analysis conducted for various factors e.g. user needs, experience, behaviour </t>
  </si>
  <si>
    <t>Implemented effective lighting strategies to achieve purposeful objectives e.g. wayfinding, impact on biodiversity, integrate with surrounding landscape</t>
  </si>
  <si>
    <t>Provided sufficient toilets equipped with comprehensive amenities suited for park user groups. e.g. child seats, wheelchair and child-friendly wash basins, shower stalls, bike stand, vending machines, drinking fountain</t>
  </si>
  <si>
    <t>Ad-hoc engagement of users or community in park creation process e.g. mural painting, tree planting</t>
  </si>
  <si>
    <t>Engaged users in early phases e.g. Public consultation at planning or design stage</t>
  </si>
  <si>
    <t>Engaged various stakeholders from early phases through to park completion e.g. school partnerships</t>
  </si>
  <si>
    <t>Created themed trails and plots based on existing planting. e.g. butterfly-attracting shrubs, bee trails</t>
  </si>
  <si>
    <t>Enhanced existing habitats or created new habitats to increase flora and fauna diversity. e.g. grasslands, riverine, dragonfly ponds</t>
  </si>
  <si>
    <t>Used holistic design that considers existing surrounding habitats, and emulated native landscapes to preserve or increase biodiversity e.g. varying canopy heights, increasing food plants variety, etc.</t>
  </si>
  <si>
    <t>Demonstrated simple efforts to manage waste e.g. signage</t>
  </si>
  <si>
    <t>Demonstrated effective efforts and strategies to reduce waste management. e.g. placing more bins over weekend, larger bins near BBQ pits, smart bins</t>
  </si>
  <si>
    <t>Grand Total</t>
  </si>
  <si>
    <t>2.1d</t>
  </si>
  <si>
    <t>5.1c</t>
  </si>
  <si>
    <t>Percentage of total horticultural waste recycled</t>
  </si>
  <si>
    <t>Recycles significant amount (more than 50%) of horticultural waste on-site</t>
  </si>
  <si>
    <t>NParks BIA Guidelines</t>
  </si>
  <si>
    <t>Biodiversity Impact Assessment (BIA) Guidelines - Urban Biodiversity - Biodiversity - National Parks Board (NParks)</t>
  </si>
  <si>
    <t xml:space="preserve">NParks Habitat Restoration </t>
  </si>
  <si>
    <t xml:space="preserve">Handbook on Habitat Restoration: General Principles and Case Studies in Singapore - Urban Biodiversity - Biodiversity - National Parks Board (NParks) </t>
  </si>
  <si>
    <t xml:space="preserve">NParks Contemplative Landscapes </t>
  </si>
  <si>
    <t>eBook (menlosecurity.com)</t>
  </si>
  <si>
    <t>Contemplative Landscape Scene</t>
  </si>
  <si>
    <t>1.4a</t>
  </si>
  <si>
    <t xml:space="preserve">Contemplative Landscape (may refer to Design Guidelines for Contemplative Landscapes) </t>
  </si>
  <si>
    <t>Presence of some Contemplative Landscapes components (CLM score less than 3.0)</t>
  </si>
  <si>
    <t>Presence of moderate Contemplative Landscapes components and implemented enhancement (CLM score between 3.0 – 4.5)</t>
  </si>
  <si>
    <t>Presence of extensive Contemplative Landscapes components and implemented enhancement (CLM score more than 4.5)</t>
  </si>
  <si>
    <t xml:space="preserve">Contemplative Landscape Scene </t>
  </si>
  <si>
    <t>Implemented simple technological interventions or automation</t>
  </si>
  <si>
    <t>Smart operations that integrates automation and is adaptive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</si>
</sst>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sz val="9"/>
      <color indexed="81"/>
      <name val="Tahoma"/>
      <family val="2"/>
    </font>
    <font>
      <b/>
      <sz val="9"/>
      <color indexed="81"/>
      <name val="Tahoma"/>
      <family val="2"/>
    </font>
    <font>
      <sz val="10"/>
      <name val="Calibri"/>
      <family val="2"/>
      <scheme val="minor"/>
    </font>
    <font>
      <sz val="10"/>
      <color theme="1"/>
      <name val="Calibri"/>
      <family val="2"/>
    </font>
    <font>
      <b/>
      <sz val="10"/>
      <name val="Calibri"/>
      <family val="2"/>
      <scheme val="minor"/>
    </font>
    <font>
      <sz val="11"/>
      <name val="Calibri"/>
      <family val="2"/>
      <scheme val="minor"/>
    </font>
    <font>
      <b/>
      <sz val="9"/>
      <color indexed="81"/>
      <name val="Arial"/>
      <family val="2"/>
    </font>
    <font>
      <b/>
      <sz val="8"/>
      <color indexed="81"/>
      <name val="Tahoma"/>
      <family val="2"/>
    </font>
    <font>
      <b/>
      <sz val="8"/>
      <color indexed="81"/>
      <name val="Arial"/>
      <family val="2"/>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2F2F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56">
    <xf numFmtId="0" fontId="0" fillId="0" borderId="0" xfId="0"/>
    <xf numFmtId="0" fontId="0" fillId="0" borderId="0" xfId="0" applyAlignment="1">
      <alignment horizontal="center"/>
    </xf>
    <xf numFmtId="0" fontId="0" fillId="0" borderId="0" xfId="0" applyAlignment="1">
      <alignment horizontal="left" vertical="center"/>
    </xf>
    <xf numFmtId="0" fontId="0" fillId="0" borderId="1" xfId="0" applyBorder="1" applyAlignment="1">
      <alignment horizontal="center"/>
    </xf>
    <xf numFmtId="0" fontId="0" fillId="0" borderId="1" xfId="0" applyBorder="1" applyAlignment="1">
      <alignment vertical="center" wrapText="1"/>
    </xf>
    <xf numFmtId="0" fontId="0" fillId="0" borderId="1" xfId="0" applyBorder="1" applyAlignment="1">
      <alignment horizontal="left"/>
    </xf>
    <xf numFmtId="0" fontId="0" fillId="0" borderId="1" xfId="0" applyBorder="1"/>
    <xf numFmtId="10" fontId="0" fillId="0" borderId="0" xfId="0" applyNumberFormat="1"/>
    <xf numFmtId="0" fontId="1" fillId="0" borderId="0" xfId="0" applyFont="1" applyAlignment="1">
      <alignment horizontal="center"/>
    </xf>
    <xf numFmtId="0" fontId="1" fillId="0" borderId="0" xfId="0" applyFont="1" applyAlignment="1">
      <alignment horizontal="left"/>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0" xfId="0" applyFont="1"/>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6" borderId="1" xfId="0" applyFont="1" applyFill="1" applyBorder="1" applyAlignment="1">
      <alignment vertical="center" wrapText="1"/>
    </xf>
    <xf numFmtId="0" fontId="1" fillId="6" borderId="1" xfId="0" applyFont="1" applyFill="1" applyBorder="1" applyAlignment="1">
      <alignment vertical="center"/>
    </xf>
    <xf numFmtId="0" fontId="1" fillId="6" borderId="1" xfId="0" applyFont="1" applyFill="1" applyBorder="1" applyAlignment="1">
      <alignment horizontal="left" vertical="center"/>
    </xf>
    <xf numFmtId="0" fontId="3" fillId="0" borderId="13" xfId="0" applyFont="1" applyBorder="1" applyAlignment="1">
      <alignment horizontal="left" vertical="center" wrapText="1"/>
    </xf>
    <xf numFmtId="0" fontId="1" fillId="6" borderId="1" xfId="0" applyFont="1" applyFill="1" applyBorder="1" applyAlignment="1">
      <alignment vertical="top" wrapText="1"/>
    </xf>
    <xf numFmtId="0" fontId="5" fillId="5" borderId="3" xfId="0" applyFont="1" applyFill="1" applyBorder="1"/>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5" xfId="0" applyFont="1" applyBorder="1" applyAlignment="1">
      <alignment horizontal="center" vertical="center" wrapText="1"/>
    </xf>
    <xf numFmtId="0" fontId="5" fillId="5" borderId="1" xfId="0" applyFont="1" applyFill="1" applyBorder="1" applyAlignment="1">
      <alignment horizontal="center" vertical="center"/>
    </xf>
    <xf numFmtId="0" fontId="3" fillId="3" borderId="12" xfId="0" applyFont="1" applyFill="1" applyBorder="1"/>
    <xf numFmtId="0" fontId="5" fillId="3" borderId="13" xfId="0" applyFont="1" applyFill="1" applyBorder="1"/>
    <xf numFmtId="0" fontId="3" fillId="0" borderId="4" xfId="0" applyFont="1" applyBorder="1" applyAlignment="1">
      <alignment horizontal="left" vertical="center" wrapText="1"/>
    </xf>
    <xf numFmtId="0" fontId="3" fillId="0" borderId="4" xfId="0" applyFont="1" applyBorder="1" applyAlignment="1">
      <alignment vertical="center"/>
    </xf>
    <xf numFmtId="0" fontId="5" fillId="3" borderId="2" xfId="0" applyFont="1" applyFill="1" applyBorder="1" applyAlignment="1">
      <alignment horizontal="lef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3" fillId="0" borderId="4" xfId="0" applyFont="1" applyBorder="1" applyAlignment="1">
      <alignment vertical="center" wrapText="1"/>
    </xf>
    <xf numFmtId="0" fontId="3" fillId="2" borderId="1" xfId="0" applyFont="1" applyFill="1" applyBorder="1" applyAlignment="1">
      <alignment vertical="center" wrapText="1"/>
    </xf>
    <xf numFmtId="0" fontId="3" fillId="0" borderId="8" xfId="0" applyFont="1" applyBorder="1" applyAlignment="1">
      <alignment horizontal="left"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horizontal="left" vertical="center"/>
    </xf>
    <xf numFmtId="0" fontId="3" fillId="0" borderId="3" xfId="0" applyFont="1" applyBorder="1" applyAlignment="1">
      <alignment horizontal="lef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left" vertical="center" wrapText="1"/>
    </xf>
    <xf numFmtId="0" fontId="5" fillId="0" borderId="0" xfId="0" applyFont="1"/>
    <xf numFmtId="0" fontId="3" fillId="3" borderId="12" xfId="0" applyFont="1" applyFill="1" applyBorder="1" applyAlignment="1">
      <alignment horizontal="left"/>
    </xf>
    <xf numFmtId="0" fontId="5" fillId="3" borderId="13" xfId="0" applyFont="1" applyFill="1" applyBorder="1" applyAlignment="1">
      <alignment horizontal="left" wrapText="1"/>
    </xf>
    <xf numFmtId="0" fontId="3" fillId="0" borderId="7" xfId="0" applyFont="1" applyBorder="1" applyAlignment="1">
      <alignment horizontal="left" vertical="center" wrapText="1"/>
    </xf>
    <xf numFmtId="0" fontId="5" fillId="3" borderId="1" xfId="0" applyFont="1" applyFill="1" applyBorder="1" applyAlignment="1">
      <alignment horizontal="center" vertical="center"/>
    </xf>
    <xf numFmtId="0" fontId="5" fillId="3" borderId="0" xfId="0" applyFont="1" applyFill="1"/>
    <xf numFmtId="0" fontId="5" fillId="0" borderId="6" xfId="0" applyFont="1" applyBorder="1" applyAlignment="1">
      <alignment horizontal="left" vertical="center"/>
    </xf>
    <xf numFmtId="0" fontId="5" fillId="3" borderId="8" xfId="0" applyFont="1" applyFill="1" applyBorder="1"/>
    <xf numFmtId="0" fontId="5" fillId="3" borderId="10" xfId="0" applyFont="1" applyFill="1" applyBorder="1"/>
    <xf numFmtId="0" fontId="1" fillId="6" borderId="1" xfId="0" applyFont="1" applyFill="1" applyBorder="1" applyAlignment="1" applyProtection="1">
      <alignment vertical="top" wrapText="1"/>
      <protection locked="0"/>
    </xf>
    <xf numFmtId="0" fontId="0" fillId="0" borderId="0" xfId="0" applyAlignment="1">
      <alignment vertical="center"/>
    </xf>
    <xf numFmtId="0" fontId="3" fillId="0" borderId="0" xfId="0" applyFont="1" applyAlignment="1">
      <alignment vertical="center"/>
    </xf>
    <xf numFmtId="0" fontId="3" fillId="0" borderId="8" xfId="0" applyFont="1" applyBorder="1" applyAlignment="1">
      <alignment horizontal="left" vertical="center" wrapText="1"/>
    </xf>
    <xf numFmtId="0" fontId="3" fillId="2" borderId="4" xfId="0" applyFont="1" applyFill="1" applyBorder="1" applyAlignment="1">
      <alignment horizontal="left" vertical="center"/>
    </xf>
    <xf numFmtId="0" fontId="1" fillId="3" borderId="1" xfId="0" applyFont="1" applyFill="1" applyBorder="1" applyAlignment="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left" vertical="center"/>
    </xf>
    <xf numFmtId="0" fontId="0" fillId="0" borderId="0" xfId="0" applyAlignment="1">
      <alignment horizontal="left"/>
    </xf>
    <xf numFmtId="0" fontId="8" fillId="0" borderId="1" xfId="0" applyFont="1" applyBorder="1" applyAlignment="1">
      <alignment horizontal="left" vertical="center" wrapText="1"/>
    </xf>
    <xf numFmtId="0" fontId="5" fillId="3" borderId="12" xfId="0" applyFont="1" applyFill="1" applyBorder="1" applyAlignment="1">
      <alignment horizontal="left" vertical="center"/>
    </xf>
    <xf numFmtId="0" fontId="2" fillId="0" borderId="1" xfId="0" applyFont="1" applyBorder="1" applyAlignment="1" applyProtection="1">
      <alignment vertical="top" wrapText="1"/>
      <protection locked="0"/>
    </xf>
    <xf numFmtId="0" fontId="0" fillId="0" borderId="5" xfId="0" applyBorder="1" applyAlignment="1">
      <alignment horizontal="left"/>
    </xf>
    <xf numFmtId="0" fontId="0" fillId="0" borderId="5" xfId="0" applyBorder="1" applyAlignment="1">
      <alignment horizontal="center"/>
    </xf>
    <xf numFmtId="0" fontId="3" fillId="3" borderId="12" xfId="0" applyFont="1" applyFill="1" applyBorder="1" applyAlignment="1">
      <alignment vertical="center"/>
    </xf>
    <xf numFmtId="0" fontId="5" fillId="3" borderId="3" xfId="0" applyFont="1" applyFill="1" applyBorder="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horizontal="left" vertical="center"/>
    </xf>
    <xf numFmtId="0" fontId="5" fillId="3" borderId="4" xfId="0" applyFont="1" applyFill="1" applyBorder="1" applyAlignment="1">
      <alignment vertical="center"/>
    </xf>
    <xf numFmtId="0" fontId="5" fillId="3" borderId="4" xfId="0" applyFont="1" applyFill="1" applyBorder="1" applyAlignment="1">
      <alignment horizontal="center" vertical="center"/>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wrapText="1"/>
    </xf>
    <xf numFmtId="0" fontId="8" fillId="0" borderId="5" xfId="0" applyFont="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vertical="center" wrapText="1"/>
    </xf>
    <xf numFmtId="0" fontId="8" fillId="0" borderId="8" xfId="0" applyFont="1" applyBorder="1" applyAlignment="1">
      <alignment horizontal="left" vertical="center" wrapText="1"/>
    </xf>
    <xf numFmtId="0" fontId="8" fillId="2" borderId="1" xfId="0" applyFont="1" applyFill="1" applyBorder="1" applyAlignment="1">
      <alignment horizontal="center" vertical="center"/>
    </xf>
    <xf numFmtId="0" fontId="8" fillId="2" borderId="4" xfId="0" applyFont="1" applyFill="1" applyBorder="1" applyAlignment="1">
      <alignment vertical="center" wrapText="1"/>
    </xf>
    <xf numFmtId="0" fontId="8" fillId="2" borderId="4"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8" fillId="3" borderId="12" xfId="0" applyFont="1" applyFill="1" applyBorder="1"/>
    <xf numFmtId="0" fontId="10" fillId="3" borderId="1" xfId="0" applyFont="1" applyFill="1" applyBorder="1" applyAlignment="1">
      <alignment horizontal="center" vertical="center"/>
    </xf>
    <xf numFmtId="0" fontId="8" fillId="0" borderId="4" xfId="0" applyFont="1" applyBorder="1" applyAlignment="1">
      <alignment vertical="center" wrapText="1"/>
    </xf>
    <xf numFmtId="0" fontId="8" fillId="3" borderId="11" xfId="0" applyFont="1" applyFill="1" applyBorder="1" applyAlignment="1">
      <alignment horizontal="left" vertical="center"/>
    </xf>
    <xf numFmtId="0" fontId="10" fillId="3" borderId="12" xfId="0" applyFont="1" applyFill="1" applyBorder="1" applyAlignment="1">
      <alignment horizontal="left" vertical="center" wrapText="1"/>
    </xf>
    <xf numFmtId="0" fontId="8" fillId="0" borderId="4" xfId="0" applyFont="1" applyBorder="1" applyAlignment="1">
      <alignment vertical="center"/>
    </xf>
    <xf numFmtId="0" fontId="8" fillId="0" borderId="5" xfId="0" applyFont="1" applyBorder="1" applyAlignment="1" applyProtection="1">
      <alignment horizontal="left" vertical="center" wrapText="1"/>
      <protection locked="0"/>
    </xf>
    <xf numFmtId="0" fontId="5" fillId="0" borderId="2" xfId="0" applyFont="1" applyBorder="1" applyAlignment="1">
      <alignment horizontal="left" vertical="center"/>
    </xf>
    <xf numFmtId="0" fontId="3"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10" fillId="5" borderId="5"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left" vertical="center" wrapText="1"/>
    </xf>
    <xf numFmtId="0" fontId="8" fillId="0" borderId="7" xfId="0" applyFont="1" applyBorder="1" applyAlignment="1">
      <alignment vertical="center"/>
    </xf>
    <xf numFmtId="0" fontId="1" fillId="5" borderId="2" xfId="0" applyFont="1" applyFill="1" applyBorder="1" applyAlignment="1">
      <alignment vertical="center"/>
    </xf>
    <xf numFmtId="0" fontId="5" fillId="5" borderId="4" xfId="0" applyFont="1" applyFill="1" applyBorder="1"/>
    <xf numFmtId="0" fontId="3" fillId="0" borderId="7" xfId="0" applyFont="1" applyBorder="1" applyAlignment="1">
      <alignment horizontal="center" vertical="center"/>
    </xf>
    <xf numFmtId="0" fontId="5" fillId="2" borderId="1" xfId="0" applyFont="1" applyFill="1" applyBorder="1" applyAlignment="1">
      <alignment vertical="center"/>
    </xf>
    <xf numFmtId="0" fontId="5" fillId="0" borderId="0" xfId="0" applyFont="1" applyAlignment="1">
      <alignment vertical="center"/>
    </xf>
    <xf numFmtId="0" fontId="3" fillId="0" borderId="3" xfId="0" applyFont="1" applyBorder="1"/>
    <xf numFmtId="0" fontId="3" fillId="0" borderId="4" xfId="0" applyFont="1" applyBorder="1"/>
    <xf numFmtId="0" fontId="5" fillId="3" borderId="8" xfId="0" applyFont="1" applyFill="1" applyBorder="1" applyAlignment="1">
      <alignment wrapText="1"/>
    </xf>
    <xf numFmtId="0" fontId="5" fillId="3" borderId="10" xfId="0" applyFont="1" applyFill="1" applyBorder="1" applyAlignment="1">
      <alignment wrapText="1"/>
    </xf>
    <xf numFmtId="0" fontId="3" fillId="0" borderId="15" xfId="0" applyFont="1" applyBorder="1"/>
    <xf numFmtId="0" fontId="3" fillId="0" borderId="3" xfId="0" applyFont="1" applyBorder="1" applyAlignment="1">
      <alignment vertical="center" wrapText="1"/>
    </xf>
    <xf numFmtId="0" fontId="3" fillId="0" borderId="5" xfId="0" applyFont="1" applyBorder="1" applyAlignment="1">
      <alignment vertical="center"/>
    </xf>
    <xf numFmtId="0" fontId="3" fillId="0" borderId="5" xfId="0" applyFont="1" applyBorder="1" applyAlignment="1">
      <alignment vertical="center" wrapText="1"/>
    </xf>
    <xf numFmtId="0" fontId="5" fillId="0" borderId="2" xfId="0" applyFont="1" applyBorder="1" applyAlignment="1">
      <alignment vertical="center"/>
    </xf>
    <xf numFmtId="0" fontId="3" fillId="0" borderId="6" xfId="0" applyFont="1" applyBorder="1" applyAlignment="1">
      <alignment horizontal="center" vertical="center"/>
    </xf>
    <xf numFmtId="0" fontId="3" fillId="0" borderId="3"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vertical="center" wrapText="1"/>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xf>
    <xf numFmtId="0" fontId="3" fillId="0" borderId="7" xfId="0" applyFont="1" applyBorder="1" applyAlignment="1">
      <alignment vertical="center"/>
    </xf>
    <xf numFmtId="0" fontId="10" fillId="0" borderId="2" xfId="0" applyFont="1" applyBorder="1" applyAlignment="1">
      <alignment vertical="center"/>
    </xf>
    <xf numFmtId="0" fontId="8" fillId="0" borderId="3" xfId="0" applyFont="1" applyBorder="1" applyAlignment="1">
      <alignment vertical="center" wrapText="1"/>
    </xf>
    <xf numFmtId="0" fontId="8" fillId="0" borderId="4" xfId="0" applyFont="1" applyBorder="1" applyAlignment="1">
      <alignment horizontal="center" vertical="center" wrapText="1"/>
    </xf>
    <xf numFmtId="0" fontId="8" fillId="0" borderId="3" xfId="0" applyFont="1" applyBorder="1" applyAlignment="1">
      <alignment vertical="center"/>
    </xf>
    <xf numFmtId="0" fontId="8" fillId="0" borderId="3" xfId="0" applyFont="1" applyBorder="1" applyAlignment="1">
      <alignment horizontal="center" vertical="center" wrapText="1"/>
    </xf>
    <xf numFmtId="0" fontId="10"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5" fillId="0" borderId="14"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3" fillId="0" borderId="8" xfId="0" applyFont="1" applyBorder="1" applyAlignment="1">
      <alignment vertical="center"/>
    </xf>
    <xf numFmtId="0" fontId="3" fillId="0" borderId="10" xfId="0" applyFont="1" applyBorder="1" applyAlignment="1">
      <alignment vertical="center"/>
    </xf>
    <xf numFmtId="0" fontId="8" fillId="0" borderId="11" xfId="0" applyFont="1" applyBorder="1" applyAlignment="1">
      <alignment vertical="center" wrapText="1"/>
    </xf>
    <xf numFmtId="0" fontId="5" fillId="2" borderId="10" xfId="0" applyFont="1" applyFill="1" applyBorder="1" applyAlignment="1">
      <alignment vertical="center"/>
    </xf>
    <xf numFmtId="0" fontId="8" fillId="2" borderId="4" xfId="0" applyFont="1" applyFill="1" applyBorder="1" applyAlignment="1">
      <alignment vertical="center"/>
    </xf>
    <xf numFmtId="0" fontId="5" fillId="3" borderId="0" xfId="0" applyFont="1" applyFill="1" applyAlignment="1">
      <alignment horizontal="left" vertical="center"/>
    </xf>
    <xf numFmtId="0" fontId="3" fillId="3" borderId="0" xfId="0" applyFont="1" applyFill="1" applyAlignment="1">
      <alignment vertical="center"/>
    </xf>
    <xf numFmtId="0" fontId="5" fillId="3" borderId="8" xfId="0" applyFont="1" applyFill="1" applyBorder="1" applyAlignment="1">
      <alignment vertical="center"/>
    </xf>
    <xf numFmtId="0" fontId="5" fillId="0" borderId="9" xfId="0" applyFont="1" applyBorder="1" applyAlignment="1">
      <alignment vertical="center" wrapText="1"/>
    </xf>
    <xf numFmtId="0" fontId="5" fillId="2" borderId="5" xfId="0" applyFont="1" applyFill="1" applyBorder="1" applyAlignment="1">
      <alignment vertical="center"/>
    </xf>
    <xf numFmtId="0" fontId="3" fillId="3" borderId="3" xfId="0" applyFont="1" applyFill="1" applyBorder="1" applyAlignment="1">
      <alignment vertical="center"/>
    </xf>
    <xf numFmtId="0" fontId="10" fillId="0" borderId="10" xfId="0" applyFont="1" applyBorder="1" applyAlignment="1">
      <alignment vertical="center"/>
    </xf>
    <xf numFmtId="0" fontId="10" fillId="3" borderId="8" xfId="0" applyFont="1" applyFill="1" applyBorder="1" applyAlignment="1">
      <alignment vertical="center" wrapText="1"/>
    </xf>
    <xf numFmtId="0" fontId="10" fillId="2" borderId="1" xfId="0" applyFont="1" applyFill="1" applyBorder="1" applyAlignment="1">
      <alignment vertical="center"/>
    </xf>
    <xf numFmtId="0" fontId="10" fillId="3" borderId="9" xfId="0" applyFont="1" applyFill="1" applyBorder="1" applyAlignment="1">
      <alignment vertical="center"/>
    </xf>
    <xf numFmtId="0" fontId="5" fillId="0" borderId="4" xfId="0" applyFont="1" applyBorder="1" applyAlignment="1">
      <alignment vertical="center"/>
    </xf>
    <xf numFmtId="0" fontId="10" fillId="2" borderId="10" xfId="0" applyFont="1" applyFill="1" applyBorder="1" applyAlignment="1">
      <alignment vertical="center"/>
    </xf>
    <xf numFmtId="0" fontId="8" fillId="0" borderId="13" xfId="0" applyFont="1" applyBorder="1" applyAlignment="1">
      <alignment vertical="center" wrapText="1"/>
    </xf>
    <xf numFmtId="0" fontId="10" fillId="2" borderId="4" xfId="0" applyFont="1" applyFill="1" applyBorder="1" applyAlignment="1">
      <alignment vertical="center"/>
    </xf>
    <xf numFmtId="0" fontId="10" fillId="0" borderId="4" xfId="0" applyFont="1" applyBorder="1" applyAlignment="1">
      <alignment vertical="center"/>
    </xf>
    <xf numFmtId="0" fontId="5" fillId="3" borderId="11" xfId="0" applyFont="1" applyFill="1" applyBorder="1" applyAlignment="1">
      <alignment horizontal="left" vertical="center"/>
    </xf>
    <xf numFmtId="0" fontId="5" fillId="3" borderId="5" xfId="0" applyFont="1" applyFill="1" applyBorder="1" applyAlignment="1">
      <alignment horizontal="center" vertical="center"/>
    </xf>
    <xf numFmtId="0" fontId="10" fillId="3" borderId="5" xfId="0" applyFont="1" applyFill="1" applyBorder="1" applyAlignment="1">
      <alignment horizontal="center" vertical="center"/>
    </xf>
    <xf numFmtId="0" fontId="5" fillId="9" borderId="2" xfId="0" applyFont="1" applyFill="1" applyBorder="1" applyAlignment="1">
      <alignment horizontal="left" vertical="center"/>
    </xf>
    <xf numFmtId="0" fontId="3" fillId="9" borderId="3" xfId="0" applyFont="1" applyFill="1" applyBorder="1" applyAlignment="1">
      <alignment vertical="center"/>
    </xf>
    <xf numFmtId="0" fontId="3" fillId="9" borderId="3" xfId="0" applyFont="1" applyFill="1" applyBorder="1" applyAlignment="1">
      <alignment vertical="center" wrapText="1"/>
    </xf>
    <xf numFmtId="0" fontId="3" fillId="9" borderId="3"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4" xfId="0" applyFont="1" applyFill="1" applyBorder="1" applyAlignment="1">
      <alignment horizontal="left" vertical="center" wrapText="1"/>
    </xf>
    <xf numFmtId="0" fontId="10" fillId="3" borderId="8" xfId="0" applyFont="1" applyFill="1" applyBorder="1" applyAlignment="1">
      <alignment vertical="center"/>
    </xf>
    <xf numFmtId="0" fontId="8" fillId="3" borderId="8" xfId="0" applyFont="1" applyFill="1" applyBorder="1" applyAlignment="1">
      <alignment vertical="center"/>
    </xf>
    <xf numFmtId="0" fontId="8" fillId="3" borderId="4" xfId="0" applyFont="1" applyFill="1" applyBorder="1" applyAlignment="1">
      <alignment horizontal="left" vertical="center" wrapText="1"/>
    </xf>
    <xf numFmtId="0" fontId="10" fillId="3" borderId="1" xfId="0" applyFont="1" applyFill="1" applyBorder="1" applyAlignment="1" applyProtection="1">
      <alignment horizontal="center" vertical="center"/>
      <protection locked="0"/>
    </xf>
    <xf numFmtId="0" fontId="5" fillId="4" borderId="1" xfId="0" applyFont="1" applyFill="1" applyBorder="1" applyAlignment="1">
      <alignment horizontal="center"/>
    </xf>
    <xf numFmtId="0" fontId="10" fillId="4" borderId="1" xfId="0" applyFont="1" applyFill="1" applyBorder="1" applyAlignment="1">
      <alignment horizontal="center" vertical="center"/>
    </xf>
    <xf numFmtId="0" fontId="10" fillId="5" borderId="10" xfId="0" applyFont="1" applyFill="1" applyBorder="1" applyAlignment="1">
      <alignment horizontal="center" vertical="center"/>
    </xf>
    <xf numFmtId="0" fontId="5" fillId="9" borderId="9" xfId="0" applyFont="1" applyFill="1" applyBorder="1" applyAlignment="1">
      <alignment horizontal="left" vertical="center"/>
    </xf>
    <xf numFmtId="0" fontId="3" fillId="9" borderId="8" xfId="0" applyFont="1" applyFill="1" applyBorder="1" applyAlignment="1">
      <alignment vertical="center"/>
    </xf>
    <xf numFmtId="0" fontId="3" fillId="9" borderId="8" xfId="0" applyFont="1" applyFill="1" applyBorder="1" applyAlignment="1">
      <alignment vertical="center" wrapText="1"/>
    </xf>
    <xf numFmtId="0" fontId="3" fillId="3" borderId="10" xfId="0" applyFont="1" applyFill="1" applyBorder="1"/>
    <xf numFmtId="0" fontId="3" fillId="3" borderId="0" xfId="0" applyFont="1" applyFill="1"/>
    <xf numFmtId="0" fontId="3" fillId="3" borderId="15" xfId="0" applyFont="1" applyFill="1" applyBorder="1"/>
    <xf numFmtId="0" fontId="1" fillId="5" borderId="2" xfId="0" applyFont="1" applyFill="1" applyBorder="1" applyAlignment="1">
      <alignment horizontal="left" vertical="center"/>
    </xf>
    <xf numFmtId="0" fontId="3" fillId="3" borderId="8" xfId="0" applyFont="1" applyFill="1" applyBorder="1"/>
    <xf numFmtId="0" fontId="3" fillId="3" borderId="4" xfId="0" applyFont="1" applyFill="1" applyBorder="1" applyAlignment="1">
      <alignment vertical="center"/>
    </xf>
    <xf numFmtId="0" fontId="8" fillId="10" borderId="5" xfId="0" applyFont="1" applyFill="1" applyBorder="1" applyAlignment="1" applyProtection="1">
      <alignment horizontal="center" vertical="center"/>
      <protection locked="0"/>
    </xf>
    <xf numFmtId="0" fontId="5" fillId="9"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9" borderId="2" xfId="0" applyFont="1" applyFill="1" applyBorder="1" applyAlignment="1">
      <alignment horizontal="left" vertical="center"/>
    </xf>
    <xf numFmtId="0" fontId="10" fillId="9" borderId="10" xfId="0" applyFont="1" applyFill="1" applyBorder="1" applyAlignment="1">
      <alignment horizontal="center" vertical="center"/>
    </xf>
    <xf numFmtId="0" fontId="10" fillId="9" borderId="5" xfId="0" applyFont="1" applyFill="1" applyBorder="1" applyAlignment="1">
      <alignment horizontal="left" vertical="center" wrapText="1"/>
    </xf>
    <xf numFmtId="0" fontId="1" fillId="10" borderId="4" xfId="0" applyFont="1" applyFill="1" applyBorder="1" applyAlignment="1">
      <alignment horizontal="center" vertical="center"/>
    </xf>
    <xf numFmtId="0" fontId="1" fillId="10" borderId="8" xfId="0" applyFont="1" applyFill="1" applyBorder="1" applyAlignment="1">
      <alignment horizontal="left" vertical="center"/>
    </xf>
    <xf numFmtId="0" fontId="1" fillId="10" borderId="1" xfId="0" applyFont="1" applyFill="1" applyBorder="1" applyAlignment="1">
      <alignment horizontal="left" vertical="center"/>
    </xf>
    <xf numFmtId="0" fontId="1" fillId="10"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4" xfId="0" applyFont="1" applyFill="1" applyBorder="1" applyAlignment="1">
      <alignment horizontal="center" vertical="center"/>
    </xf>
    <xf numFmtId="0" fontId="1" fillId="0" borderId="0" xfId="0" applyFont="1" applyAlignment="1">
      <alignment horizontal="right"/>
    </xf>
    <xf numFmtId="0" fontId="1" fillId="10" borderId="1" xfId="0" applyFont="1" applyFill="1" applyBorder="1" applyAlignment="1">
      <alignment vertical="center"/>
    </xf>
    <xf numFmtId="0" fontId="1" fillId="7" borderId="1" xfId="0" applyFont="1" applyFill="1" applyBorder="1" applyAlignment="1">
      <alignment horizontal="center" vertical="center"/>
    </xf>
    <xf numFmtId="0" fontId="1" fillId="8" borderId="1" xfId="0" applyFont="1" applyFill="1" applyBorder="1" applyAlignment="1">
      <alignment horizontal="center" vertical="center"/>
    </xf>
    <xf numFmtId="0" fontId="0" fillId="10" borderId="2" xfId="0" applyFill="1" applyBorder="1" applyAlignment="1">
      <alignment horizontal="left" vertical="center"/>
    </xf>
    <xf numFmtId="0" fontId="1" fillId="10" borderId="4" xfId="0" applyFont="1" applyFill="1" applyBorder="1" applyAlignment="1">
      <alignment horizontal="right" vertical="center"/>
    </xf>
    <xf numFmtId="0" fontId="0" fillId="10" borderId="15" xfId="0" applyFill="1" applyBorder="1" applyAlignment="1">
      <alignment horizontal="center" vertical="center"/>
    </xf>
    <xf numFmtId="10" fontId="1" fillId="7" borderId="1" xfId="0" applyNumberFormat="1" applyFont="1" applyFill="1" applyBorder="1" applyAlignment="1">
      <alignment horizontal="center" vertical="center"/>
    </xf>
    <xf numFmtId="10" fontId="1" fillId="8" borderId="13" xfId="0" applyNumberFormat="1" applyFont="1" applyFill="1" applyBorder="1" applyAlignment="1">
      <alignment horizontal="center" vertical="center"/>
    </xf>
    <xf numFmtId="0" fontId="0" fillId="10" borderId="13" xfId="0" applyFill="1" applyBorder="1" applyAlignment="1">
      <alignment vertical="center"/>
    </xf>
    <xf numFmtId="0" fontId="1" fillId="8" borderId="13" xfId="0" applyFont="1" applyFill="1" applyBorder="1" applyAlignment="1">
      <alignment horizontal="center" vertical="center"/>
    </xf>
    <xf numFmtId="0" fontId="5" fillId="0" borderId="1" xfId="0" applyFont="1" applyBorder="1" applyAlignment="1">
      <alignment vertical="center"/>
    </xf>
    <xf numFmtId="0" fontId="3" fillId="0" borderId="1" xfId="0" applyFont="1" applyBorder="1" applyAlignment="1">
      <alignment horizontal="left" wrapText="1"/>
    </xf>
    <xf numFmtId="0" fontId="10" fillId="2" borderId="5" xfId="0" applyFont="1" applyFill="1" applyBorder="1" applyAlignment="1" applyProtection="1">
      <alignment vertical="center" wrapText="1"/>
      <protection locked="0"/>
    </xf>
    <xf numFmtId="0" fontId="10" fillId="3" borderId="10" xfId="0" applyFont="1" applyFill="1" applyBorder="1" applyAlignment="1">
      <alignment horizontal="left" vertical="center" wrapText="1"/>
    </xf>
    <xf numFmtId="0" fontId="8" fillId="10"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10" fillId="0" borderId="1" xfId="0" applyFont="1" applyBorder="1" applyAlignment="1">
      <alignment horizontal="center" vertical="center"/>
    </xf>
    <xf numFmtId="0" fontId="3" fillId="0" borderId="3" xfId="0" applyFont="1" applyBorder="1" applyAlignment="1">
      <alignment horizontal="center" vertical="center"/>
    </xf>
    <xf numFmtId="0" fontId="8" fillId="10" borderId="10" xfId="0" applyFont="1" applyFill="1" applyBorder="1" applyAlignment="1" applyProtection="1">
      <alignment horizontal="center" vertical="center"/>
      <protection locked="0"/>
    </xf>
    <xf numFmtId="0" fontId="5" fillId="0" borderId="9" xfId="0" applyFont="1" applyBorder="1" applyAlignment="1">
      <alignment horizontal="left" vertical="center"/>
    </xf>
    <xf numFmtId="0" fontId="5" fillId="0" borderId="5" xfId="0" applyFont="1" applyBorder="1" applyAlignment="1">
      <alignment horizontal="left" vertical="center"/>
    </xf>
    <xf numFmtId="0" fontId="5" fillId="4" borderId="1" xfId="0" applyFont="1" applyFill="1" applyBorder="1" applyAlignment="1">
      <alignment horizontal="right"/>
    </xf>
    <xf numFmtId="0" fontId="5" fillId="4" borderId="2" xfId="0" applyFont="1" applyFill="1" applyBorder="1" applyAlignment="1">
      <alignment horizontal="right"/>
    </xf>
    <xf numFmtId="0" fontId="5" fillId="2" borderId="0" xfId="0" applyFont="1" applyFill="1" applyAlignment="1">
      <alignment horizontal="left" vertical="center"/>
    </xf>
    <xf numFmtId="0" fontId="3" fillId="2" borderId="0" xfId="0" applyFont="1" applyFill="1" applyAlignment="1">
      <alignment horizontal="left" vertical="center"/>
    </xf>
    <xf numFmtId="0" fontId="8" fillId="2" borderId="0" xfId="0" applyFont="1" applyFill="1" applyAlignment="1" applyProtection="1">
      <alignment horizontal="left" vertical="center" wrapText="1"/>
      <protection locked="0"/>
    </xf>
    <xf numFmtId="0" fontId="3" fillId="2" borderId="0" xfId="0" applyFont="1" applyFill="1" applyAlignment="1">
      <alignment horizontal="left" vertical="center" wrapText="1"/>
    </xf>
    <xf numFmtId="0" fontId="3" fillId="2" borderId="0" xfId="0" applyFont="1" applyFill="1" applyAlignment="1">
      <alignment horizontal="center" vertical="center"/>
    </xf>
    <xf numFmtId="0" fontId="3" fillId="0" borderId="5"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10" borderId="15" xfId="0" applyFont="1" applyFill="1" applyBorder="1" applyAlignment="1" applyProtection="1">
      <alignment horizontal="center" vertical="center"/>
      <protection locked="0"/>
    </xf>
    <xf numFmtId="0" fontId="0" fillId="0" borderId="4" xfId="0" applyBorder="1" applyAlignment="1">
      <alignment horizontal="center"/>
    </xf>
    <xf numFmtId="0" fontId="1" fillId="0" borderId="8" xfId="0" applyFont="1" applyBorder="1" applyAlignment="1">
      <alignment horizontal="right"/>
    </xf>
    <xf numFmtId="0" fontId="10" fillId="11" borderId="2" xfId="0" applyFont="1" applyFill="1" applyBorder="1" applyAlignment="1">
      <alignment horizontal="left" vertical="center"/>
    </xf>
    <xf numFmtId="0" fontId="10" fillId="11" borderId="3" xfId="0" applyFont="1" applyFill="1" applyBorder="1" applyAlignment="1">
      <alignment vertical="center"/>
    </xf>
    <xf numFmtId="0" fontId="10" fillId="11" borderId="1" xfId="0" applyFont="1" applyFill="1" applyBorder="1" applyAlignment="1">
      <alignment horizontal="center" vertical="center"/>
    </xf>
    <xf numFmtId="0" fontId="10" fillId="11" borderId="1" xfId="0" applyFont="1" applyFill="1" applyBorder="1" applyAlignment="1" applyProtection="1">
      <alignment horizontal="center" vertical="center"/>
      <protection locked="0"/>
    </xf>
    <xf numFmtId="0" fontId="10" fillId="11" borderId="4" xfId="0" applyFont="1" applyFill="1" applyBorder="1" applyAlignment="1">
      <alignment horizontal="left" vertical="center"/>
    </xf>
    <xf numFmtId="0" fontId="0" fillId="0" borderId="2" xfId="0" applyBorder="1" applyAlignment="1">
      <alignment horizontal="left"/>
    </xf>
    <xf numFmtId="0" fontId="10" fillId="0" borderId="1" xfId="0" applyFont="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8" fillId="10" borderId="1"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1" xfId="0" applyFont="1" applyBorder="1" applyAlignment="1">
      <alignment horizontal="left" vertical="center"/>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5" fillId="0" borderId="2" xfId="0" applyFont="1" applyBorder="1" applyAlignment="1">
      <alignment horizontal="left" vertical="center"/>
    </xf>
    <xf numFmtId="0" fontId="8" fillId="10" borderId="5" xfId="0" applyFont="1" applyFill="1" applyBorder="1" applyAlignment="1" applyProtection="1">
      <alignment horizontal="center" vertical="center"/>
      <protection locked="0"/>
    </xf>
    <xf numFmtId="0" fontId="8" fillId="0" borderId="5" xfId="0" applyFont="1" applyBorder="1" applyAlignment="1" applyProtection="1">
      <alignment horizontal="left" vertical="center" wrapText="1"/>
      <protection locked="0"/>
    </xf>
    <xf numFmtId="0" fontId="8" fillId="10" borderId="10" xfId="0" applyFont="1" applyFill="1" applyBorder="1" applyAlignment="1" applyProtection="1">
      <alignment horizontal="center" vertical="center"/>
      <protection locked="0"/>
    </xf>
    <xf numFmtId="0" fontId="8" fillId="0" borderId="1" xfId="0" applyFont="1" applyBorder="1" applyAlignment="1" applyProtection="1">
      <alignment horizontal="left" vertical="center" wrapText="1"/>
      <protection locked="0"/>
    </xf>
    <xf numFmtId="0" fontId="8" fillId="10"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5" fillId="3" borderId="9" xfId="0" applyFont="1" applyFill="1" applyBorder="1" applyAlignment="1">
      <alignment horizontal="left" vertical="center"/>
    </xf>
    <xf numFmtId="0" fontId="5" fillId="3" borderId="11" xfId="0" applyFont="1" applyFill="1" applyBorder="1" applyAlignment="1">
      <alignment horizontal="left" vertical="center"/>
    </xf>
    <xf numFmtId="0" fontId="5" fillId="2" borderId="1" xfId="0" applyFont="1" applyFill="1" applyBorder="1" applyAlignment="1">
      <alignment horizontal="left"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8" fillId="3" borderId="5"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2" borderId="1" xfId="0" applyFont="1" applyFill="1" applyBorder="1" applyAlignment="1" applyProtection="1">
      <alignment horizontal="left" vertical="center" wrapText="1"/>
      <protection locked="0"/>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8" fillId="10" borderId="15"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8" fillId="2" borderId="5"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9" xfId="0" applyFont="1" applyFill="1" applyBorder="1" applyAlignment="1">
      <alignment horizontal="left" vertical="center"/>
    </xf>
    <xf numFmtId="0" fontId="5" fillId="2" borderId="14" xfId="0" applyFont="1" applyFill="1" applyBorder="1" applyAlignment="1">
      <alignment horizontal="left" vertical="center"/>
    </xf>
    <xf numFmtId="0" fontId="5" fillId="2" borderId="11" xfId="0" applyFont="1" applyFill="1" applyBorder="1" applyAlignment="1">
      <alignment horizontal="left" vertical="center"/>
    </xf>
    <xf numFmtId="0" fontId="5" fillId="3" borderId="10" xfId="0" applyFont="1" applyFill="1" applyBorder="1" applyAlignment="1">
      <alignment horizontal="center" vertical="center"/>
    </xf>
    <xf numFmtId="0" fontId="5" fillId="3" borderId="13" xfId="0" applyFont="1" applyFill="1" applyBorder="1" applyAlignment="1">
      <alignment horizontal="center" vertical="center"/>
    </xf>
    <xf numFmtId="0" fontId="10" fillId="0" borderId="7" xfId="0" applyFont="1" applyBorder="1" applyAlignment="1">
      <alignment horizontal="left" vertical="center"/>
    </xf>
    <xf numFmtId="0" fontId="8" fillId="10" borderId="9" xfId="0" applyFont="1" applyFill="1" applyBorder="1" applyAlignment="1" applyProtection="1">
      <alignment horizontal="center" vertical="center"/>
      <protection locked="0"/>
    </xf>
    <xf numFmtId="0" fontId="8" fillId="10" borderId="14" xfId="0" applyFont="1" applyFill="1" applyBorder="1" applyAlignment="1" applyProtection="1">
      <alignment horizontal="center" vertical="center"/>
      <protection locked="0"/>
    </xf>
    <xf numFmtId="0" fontId="8" fillId="10" borderId="11" xfId="0" applyFont="1" applyFill="1" applyBorder="1" applyAlignment="1" applyProtection="1">
      <alignment horizontal="center" vertical="center"/>
      <protection locked="0"/>
    </xf>
    <xf numFmtId="0" fontId="5" fillId="0" borderId="5" xfId="0" applyFont="1" applyBorder="1" applyAlignment="1">
      <alignment horizontal="left" vertical="center"/>
    </xf>
    <xf numFmtId="0" fontId="5" fillId="0" borderId="6" xfId="0" applyFont="1" applyBorder="1" applyAlignment="1">
      <alignment horizontal="left"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8" fillId="2" borderId="5" xfId="0" applyFont="1" applyFill="1" applyBorder="1" applyAlignment="1">
      <alignment vertical="center" wrapText="1"/>
    </xf>
    <xf numFmtId="0" fontId="8" fillId="2" borderId="7" xfId="0" applyFont="1" applyFill="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0" fillId="3" borderId="5" xfId="0" applyFont="1" applyFill="1" applyBorder="1" applyAlignment="1">
      <alignment horizontal="left" vertical="center"/>
    </xf>
    <xf numFmtId="0" fontId="10" fillId="3" borderId="7" xfId="0" applyFont="1" applyFill="1" applyBorder="1" applyAlignment="1">
      <alignment horizontal="left" vertical="center"/>
    </xf>
    <xf numFmtId="0" fontId="10" fillId="3" borderId="5" xfId="0" applyFont="1" applyFill="1" applyBorder="1" applyAlignment="1">
      <alignment horizontal="center" vertical="center"/>
    </xf>
    <xf numFmtId="0" fontId="10"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8" fillId="10" borderId="5" xfId="0" applyFont="1" applyFill="1" applyBorder="1" applyAlignment="1">
      <alignment horizontal="center" vertical="center"/>
    </xf>
    <xf numFmtId="0" fontId="8" fillId="10" borderId="6" xfId="0" applyFont="1" applyFill="1" applyBorder="1" applyAlignment="1">
      <alignment horizontal="center" vertical="center"/>
    </xf>
    <xf numFmtId="0" fontId="8" fillId="10" borderId="7"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Normal" xfId="0" builtinId="0"/>
  </cellStyles>
  <dxfs count="17">
    <dxf>
      <fill>
        <patternFill>
          <bgColor rgb="FFFFCCCC"/>
        </patternFill>
      </fill>
    </dxf>
    <dxf>
      <fill>
        <patternFill>
          <bgColor theme="9" tint="0.79998168889431442"/>
        </patternFill>
      </fill>
    </dxf>
    <dxf>
      <fill>
        <patternFill>
          <bgColor theme="0" tint="-0.24994659260841701"/>
        </patternFill>
      </fill>
    </dxf>
    <dxf>
      <fill>
        <patternFill>
          <bgColor theme="7" tint="0.79998168889431442"/>
        </patternFill>
      </fill>
    </dxf>
    <dxf>
      <fill>
        <patternFill>
          <bgColor theme="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patternFill>
      </fill>
    </dxf>
    <dxf>
      <fill>
        <patternFill>
          <bgColor theme="7" tint="0.3999450666829432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safe.menlosecurity.com/https:/www.nparks.gov.sg/Cuge/Resources/Publications/eBooks" TargetMode="External"/><Relationship Id="rId2" Type="http://schemas.openxmlformats.org/officeDocument/2006/relationships/hyperlink" Target="https://www.nparks.gov.sg/biodiversity/urban-biodiversity/biodiversity-impact-assessment-guidelines" TargetMode="External"/><Relationship Id="rId1" Type="http://schemas.openxmlformats.org/officeDocument/2006/relationships/hyperlink" Target="https://www.nparks.gov.sg/biodiversity/urban-biodiversity/handbook-on-habitat-restoration"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37"/>
  <sheetViews>
    <sheetView showGridLines="0" showRuler="0" view="pageLayout" topLeftCell="A72" zoomScaleNormal="100" workbookViewId="0">
      <selection activeCell="D38" sqref="D38"/>
    </sheetView>
  </sheetViews>
  <sheetFormatPr defaultRowHeight="14.5" x14ac:dyDescent="0.35"/>
  <cols>
    <col min="1" max="1" width="4.1796875" style="2" customWidth="1"/>
    <col min="2" max="2" width="7.54296875" customWidth="1"/>
    <col min="3" max="3" width="47.90625" customWidth="1"/>
    <col min="4" max="4" width="3.1796875" style="1" customWidth="1"/>
    <col min="5" max="5" width="8.36328125" style="106" customWidth="1"/>
    <col min="6" max="6" width="8" style="106" customWidth="1"/>
    <col min="7" max="7" width="19.54296875" style="110" customWidth="1"/>
  </cols>
  <sheetData>
    <row r="1" spans="1:7" ht="27" customHeight="1" x14ac:dyDescent="0.35">
      <c r="A1" s="112" t="s">
        <v>22</v>
      </c>
      <c r="B1" s="20"/>
      <c r="C1" s="113"/>
      <c r="D1" s="29" t="s">
        <v>21</v>
      </c>
      <c r="E1" s="184" t="s">
        <v>194</v>
      </c>
      <c r="F1" s="184" t="s">
        <v>195</v>
      </c>
      <c r="G1" s="107" t="s">
        <v>0</v>
      </c>
    </row>
    <row r="2" spans="1:7" s="58" customFormat="1" ht="24" customHeight="1" x14ac:dyDescent="0.35">
      <c r="A2" s="169">
        <v>1.1000000000000001</v>
      </c>
      <c r="B2" s="154" t="s">
        <v>103</v>
      </c>
      <c r="C2" s="155"/>
      <c r="D2" s="170">
        <f>SUM(D8,D12)</f>
        <v>8</v>
      </c>
      <c r="E2" s="95">
        <f>SUM(E3:E12)</f>
        <v>0</v>
      </c>
      <c r="F2" s="95">
        <f>SUM(F3:F12)</f>
        <v>0</v>
      </c>
      <c r="G2" s="108"/>
    </row>
    <row r="3" spans="1:7" ht="22.75" customHeight="1" x14ac:dyDescent="0.35">
      <c r="A3" s="259" t="s">
        <v>17</v>
      </c>
      <c r="B3" s="136" t="s">
        <v>125</v>
      </c>
      <c r="C3" s="137"/>
      <c r="D3" s="138"/>
      <c r="E3" s="241"/>
      <c r="F3" s="262"/>
      <c r="G3" s="264"/>
    </row>
    <row r="4" spans="1:7" x14ac:dyDescent="0.35">
      <c r="A4" s="260"/>
      <c r="B4" s="77" t="s">
        <v>1</v>
      </c>
      <c r="C4" s="77" t="s">
        <v>363</v>
      </c>
      <c r="D4" s="78">
        <v>1</v>
      </c>
      <c r="E4" s="239"/>
      <c r="F4" s="262"/>
      <c r="G4" s="264"/>
    </row>
    <row r="5" spans="1:7" ht="26" x14ac:dyDescent="0.35">
      <c r="A5" s="261"/>
      <c r="B5" s="79" t="s">
        <v>2</v>
      </c>
      <c r="C5" s="80" t="s">
        <v>250</v>
      </c>
      <c r="D5" s="81">
        <v>2</v>
      </c>
      <c r="E5" s="239"/>
      <c r="F5" s="262"/>
      <c r="G5" s="264"/>
    </row>
    <row r="6" spans="1:7" ht="26" x14ac:dyDescent="0.35">
      <c r="A6" s="261"/>
      <c r="B6" s="79" t="s">
        <v>3</v>
      </c>
      <c r="C6" s="80" t="s">
        <v>251</v>
      </c>
      <c r="D6" s="81">
        <v>3</v>
      </c>
      <c r="E6" s="239"/>
      <c r="F6" s="262"/>
      <c r="G6" s="264"/>
    </row>
    <row r="7" spans="1:7" ht="39" x14ac:dyDescent="0.35">
      <c r="A7" s="261"/>
      <c r="B7" s="80" t="s">
        <v>4</v>
      </c>
      <c r="C7" s="80" t="s">
        <v>249</v>
      </c>
      <c r="D7" s="81">
        <v>4</v>
      </c>
      <c r="E7" s="239"/>
      <c r="F7" s="262"/>
      <c r="G7" s="264"/>
    </row>
    <row r="8" spans="1:7" ht="39" x14ac:dyDescent="0.35">
      <c r="A8" s="261"/>
      <c r="B8" s="128" t="s">
        <v>5</v>
      </c>
      <c r="C8" s="129" t="s">
        <v>252</v>
      </c>
      <c r="D8" s="83">
        <v>5</v>
      </c>
      <c r="E8" s="240"/>
      <c r="F8" s="263"/>
      <c r="G8" s="265"/>
    </row>
    <row r="9" spans="1:7" s="58" customFormat="1" ht="22.75" customHeight="1" x14ac:dyDescent="0.35">
      <c r="A9" s="266" t="s">
        <v>6</v>
      </c>
      <c r="B9" s="136" t="s">
        <v>202</v>
      </c>
      <c r="C9" s="139"/>
      <c r="D9" s="138"/>
      <c r="E9" s="269"/>
      <c r="F9" s="267"/>
      <c r="G9" s="268"/>
    </row>
    <row r="10" spans="1:7" s="58" customFormat="1" x14ac:dyDescent="0.35">
      <c r="A10" s="261"/>
      <c r="B10" s="111" t="s">
        <v>1</v>
      </c>
      <c r="C10" s="111" t="s">
        <v>203</v>
      </c>
      <c r="D10" s="78">
        <v>1</v>
      </c>
      <c r="E10" s="262"/>
      <c r="F10" s="262"/>
      <c r="G10" s="264"/>
    </row>
    <row r="11" spans="1:7" s="58" customFormat="1" x14ac:dyDescent="0.35">
      <c r="A11" s="261"/>
      <c r="B11" s="79" t="s">
        <v>3</v>
      </c>
      <c r="C11" s="79" t="s">
        <v>204</v>
      </c>
      <c r="D11" s="81">
        <v>2</v>
      </c>
      <c r="E11" s="262"/>
      <c r="F11" s="262"/>
      <c r="G11" s="264"/>
    </row>
    <row r="12" spans="1:7" ht="12.65" customHeight="1" x14ac:dyDescent="0.35">
      <c r="A12" s="261"/>
      <c r="B12" s="79" t="s">
        <v>5</v>
      </c>
      <c r="C12" s="82" t="s">
        <v>205</v>
      </c>
      <c r="D12" s="81">
        <v>3</v>
      </c>
      <c r="E12" s="263"/>
      <c r="F12" s="263"/>
      <c r="G12" s="265"/>
    </row>
    <row r="13" spans="1:7" s="58" customFormat="1" ht="24" customHeight="1" x14ac:dyDescent="0.35">
      <c r="A13" s="34">
        <v>1.2</v>
      </c>
      <c r="B13" s="178" t="s">
        <v>7</v>
      </c>
      <c r="C13" s="179"/>
      <c r="D13" s="171">
        <f>SUM(D17,D21,D25)</f>
        <v>9</v>
      </c>
      <c r="E13" s="95">
        <f>SUM(E14:E25)</f>
        <v>0</v>
      </c>
      <c r="F13" s="95">
        <f>SUM(F14:F25)</f>
        <v>0</v>
      </c>
      <c r="G13" s="180"/>
    </row>
    <row r="14" spans="1:7" ht="22.75" customHeight="1" x14ac:dyDescent="0.35">
      <c r="A14" s="266" t="s">
        <v>9</v>
      </c>
      <c r="B14" s="136" t="s">
        <v>307</v>
      </c>
      <c r="C14" s="140"/>
      <c r="D14" s="138"/>
      <c r="E14" s="269"/>
      <c r="F14" s="267"/>
      <c r="G14" s="268"/>
    </row>
    <row r="15" spans="1:7" ht="13.25" customHeight="1" x14ac:dyDescent="0.35">
      <c r="A15" s="261"/>
      <c r="B15" s="258" t="s">
        <v>305</v>
      </c>
      <c r="C15" s="258"/>
      <c r="D15" s="78">
        <v>1</v>
      </c>
      <c r="E15" s="262"/>
      <c r="F15" s="262"/>
      <c r="G15" s="264"/>
    </row>
    <row r="16" spans="1:7" ht="13.25" customHeight="1" x14ac:dyDescent="0.35">
      <c r="A16" s="261"/>
      <c r="B16" s="256" t="s">
        <v>306</v>
      </c>
      <c r="C16" s="256"/>
      <c r="D16" s="81">
        <v>2</v>
      </c>
      <c r="E16" s="262"/>
      <c r="F16" s="262"/>
      <c r="G16" s="264"/>
    </row>
    <row r="17" spans="1:7" ht="13.25" customHeight="1" x14ac:dyDescent="0.35">
      <c r="A17" s="261"/>
      <c r="B17" s="257" t="s">
        <v>67</v>
      </c>
      <c r="C17" s="257"/>
      <c r="D17" s="83">
        <v>3</v>
      </c>
      <c r="E17" s="263"/>
      <c r="F17" s="263"/>
      <c r="G17" s="265"/>
    </row>
    <row r="18" spans="1:7" ht="22.75" customHeight="1" x14ac:dyDescent="0.35">
      <c r="A18" s="266" t="s">
        <v>8</v>
      </c>
      <c r="B18" s="141" t="s">
        <v>10</v>
      </c>
      <c r="C18" s="142"/>
      <c r="D18" s="143"/>
      <c r="E18" s="271"/>
      <c r="F18" s="254"/>
      <c r="G18" s="270"/>
    </row>
    <row r="19" spans="1:7" x14ac:dyDescent="0.35">
      <c r="A19" s="261"/>
      <c r="B19" s="131" t="s">
        <v>1</v>
      </c>
      <c r="C19" s="104" t="s">
        <v>303</v>
      </c>
      <c r="D19" s="132">
        <v>1</v>
      </c>
      <c r="E19" s="254"/>
      <c r="F19" s="254"/>
      <c r="G19" s="270"/>
    </row>
    <row r="20" spans="1:7" ht="12.65" customHeight="1" x14ac:dyDescent="0.35">
      <c r="A20" s="261"/>
      <c r="B20" s="84" t="s">
        <v>3</v>
      </c>
      <c r="C20" s="66" t="s">
        <v>310</v>
      </c>
      <c r="D20" s="85">
        <v>2</v>
      </c>
      <c r="E20" s="254"/>
      <c r="F20" s="254"/>
      <c r="G20" s="270"/>
    </row>
    <row r="21" spans="1:7" ht="26" x14ac:dyDescent="0.35">
      <c r="A21" s="261"/>
      <c r="B21" s="130" t="s">
        <v>5</v>
      </c>
      <c r="C21" s="103" t="s">
        <v>309</v>
      </c>
      <c r="D21" s="83">
        <v>3</v>
      </c>
      <c r="E21" s="254"/>
      <c r="F21" s="254"/>
      <c r="G21" s="270"/>
    </row>
    <row r="22" spans="1:7" ht="22.75" customHeight="1" x14ac:dyDescent="0.35">
      <c r="A22" s="266" t="s">
        <v>308</v>
      </c>
      <c r="B22" s="101" t="s">
        <v>100</v>
      </c>
      <c r="C22" s="45"/>
      <c r="D22" s="144"/>
      <c r="E22" s="271"/>
      <c r="F22" s="254"/>
      <c r="G22" s="270"/>
    </row>
    <row r="23" spans="1:7" x14ac:dyDescent="0.35">
      <c r="A23" s="261"/>
      <c r="B23" s="133" t="s">
        <v>1</v>
      </c>
      <c r="C23" s="51" t="s">
        <v>245</v>
      </c>
      <c r="D23" s="134">
        <v>1</v>
      </c>
      <c r="E23" s="254"/>
      <c r="F23" s="254"/>
      <c r="G23" s="270"/>
    </row>
    <row r="24" spans="1:7" x14ac:dyDescent="0.35">
      <c r="A24" s="261"/>
      <c r="B24" s="25" t="s">
        <v>3</v>
      </c>
      <c r="C24" s="26" t="s">
        <v>304</v>
      </c>
      <c r="D24" s="27">
        <v>2</v>
      </c>
      <c r="E24" s="254"/>
      <c r="F24" s="254"/>
      <c r="G24" s="270"/>
    </row>
    <row r="25" spans="1:7" ht="26" x14ac:dyDescent="0.35">
      <c r="A25" s="261"/>
      <c r="B25" s="25" t="s">
        <v>5</v>
      </c>
      <c r="C25" s="26" t="s">
        <v>246</v>
      </c>
      <c r="D25" s="10">
        <v>3</v>
      </c>
      <c r="E25" s="254"/>
      <c r="F25" s="254"/>
      <c r="G25" s="270"/>
    </row>
    <row r="26" spans="1:7" ht="27" customHeight="1" x14ac:dyDescent="0.35">
      <c r="A26" s="172" t="s">
        <v>23</v>
      </c>
      <c r="B26" s="173"/>
      <c r="C26" s="174"/>
      <c r="D26" s="175"/>
      <c r="E26" s="176"/>
      <c r="F26" s="176"/>
      <c r="G26" s="177"/>
    </row>
    <row r="27" spans="1:7" s="58" customFormat="1" ht="24" customHeight="1" x14ac:dyDescent="0.35">
      <c r="A27" s="34">
        <v>1.3</v>
      </c>
      <c r="B27" s="156" t="s">
        <v>19</v>
      </c>
      <c r="C27" s="156"/>
      <c r="D27" s="170">
        <f>SUM(D31)</f>
        <v>3</v>
      </c>
      <c r="E27" s="181">
        <f>SUM(E28)</f>
        <v>0</v>
      </c>
      <c r="F27" s="181">
        <f>SUM(F28)</f>
        <v>0</v>
      </c>
      <c r="G27" s="108"/>
    </row>
    <row r="28" spans="1:7" ht="22.75" customHeight="1" x14ac:dyDescent="0.35">
      <c r="A28" s="266" t="s">
        <v>15</v>
      </c>
      <c r="B28" s="125" t="s">
        <v>20</v>
      </c>
      <c r="C28" s="122"/>
      <c r="D28" s="145"/>
      <c r="E28" s="271"/>
      <c r="F28" s="254"/>
      <c r="G28" s="270"/>
    </row>
    <row r="29" spans="1:7" ht="39" x14ac:dyDescent="0.35">
      <c r="A29" s="261"/>
      <c r="B29" s="135" t="s">
        <v>1</v>
      </c>
      <c r="C29" s="21" t="s">
        <v>364</v>
      </c>
      <c r="D29" s="114">
        <v>1</v>
      </c>
      <c r="E29" s="254"/>
      <c r="F29" s="254"/>
      <c r="G29" s="270"/>
    </row>
    <row r="30" spans="1:7" ht="26" x14ac:dyDescent="0.35">
      <c r="A30" s="261"/>
      <c r="B30" s="23" t="s">
        <v>3</v>
      </c>
      <c r="C30" s="11" t="s">
        <v>365</v>
      </c>
      <c r="D30" s="27">
        <v>2</v>
      </c>
      <c r="E30" s="254"/>
      <c r="F30" s="254"/>
      <c r="G30" s="270"/>
    </row>
    <row r="31" spans="1:7" ht="39" x14ac:dyDescent="0.35">
      <c r="A31" s="261"/>
      <c r="B31" s="23" t="s">
        <v>5</v>
      </c>
      <c r="C31" s="11" t="s">
        <v>366</v>
      </c>
      <c r="D31" s="27">
        <v>3</v>
      </c>
      <c r="E31" s="254"/>
      <c r="F31" s="254"/>
      <c r="G31" s="270"/>
    </row>
    <row r="32" spans="1:7" x14ac:dyDescent="0.35">
      <c r="A32" s="244">
        <v>1.4</v>
      </c>
      <c r="B32" s="245" t="s">
        <v>393</v>
      </c>
      <c r="C32" s="245"/>
      <c r="D32" s="246">
        <f>SUM(D36,D41)</f>
        <v>3</v>
      </c>
      <c r="E32" s="247">
        <f>SUM(E33)</f>
        <v>0</v>
      </c>
      <c r="F32" s="247">
        <f>SUM(F33)</f>
        <v>0</v>
      </c>
      <c r="G32" s="248"/>
    </row>
    <row r="33" spans="1:7" x14ac:dyDescent="0.35">
      <c r="A33" s="250" t="s">
        <v>394</v>
      </c>
      <c r="B33" s="251" t="s">
        <v>395</v>
      </c>
      <c r="C33" s="252"/>
      <c r="D33" s="253"/>
      <c r="E33" s="254"/>
      <c r="F33" s="254"/>
      <c r="G33" s="255"/>
    </row>
    <row r="34" spans="1:7" ht="26" x14ac:dyDescent="0.35">
      <c r="A34" s="250"/>
      <c r="B34" s="79" t="s">
        <v>1</v>
      </c>
      <c r="C34" s="80" t="s">
        <v>396</v>
      </c>
      <c r="D34" s="85">
        <v>1</v>
      </c>
      <c r="E34" s="254"/>
      <c r="F34" s="254"/>
      <c r="G34" s="255"/>
    </row>
    <row r="35" spans="1:7" ht="39" x14ac:dyDescent="0.35">
      <c r="A35" s="250"/>
      <c r="B35" s="79" t="s">
        <v>3</v>
      </c>
      <c r="C35" s="80" t="s">
        <v>397</v>
      </c>
      <c r="D35" s="85">
        <v>2</v>
      </c>
      <c r="E35" s="254"/>
      <c r="F35" s="254"/>
      <c r="G35" s="255"/>
    </row>
    <row r="36" spans="1:7" ht="39" x14ac:dyDescent="0.35">
      <c r="A36" s="250"/>
      <c r="B36" s="79" t="s">
        <v>5</v>
      </c>
      <c r="C36" s="80" t="s">
        <v>398</v>
      </c>
      <c r="D36" s="85">
        <v>3</v>
      </c>
      <c r="E36" s="254"/>
      <c r="F36" s="254"/>
      <c r="G36" s="255"/>
    </row>
    <row r="37" spans="1:7" x14ac:dyDescent="0.35">
      <c r="A37" s="35"/>
      <c r="B37" s="36"/>
      <c r="C37" s="230" t="s">
        <v>352</v>
      </c>
      <c r="D37" s="182">
        <f>SUM(D2,D13,D27,D32)</f>
        <v>23</v>
      </c>
      <c r="E37" s="183">
        <f>SUM(E2,E13,E27)</f>
        <v>0</v>
      </c>
      <c r="F37" s="183">
        <f>SUM(F2,F13,F27)</f>
        <v>0</v>
      </c>
      <c r="G37" s="109"/>
    </row>
  </sheetData>
  <sheetProtection selectLockedCells="1"/>
  <mergeCells count="31">
    <mergeCell ref="A28:A31"/>
    <mergeCell ref="F28:F31"/>
    <mergeCell ref="G28:G31"/>
    <mergeCell ref="E28:E31"/>
    <mergeCell ref="A14:A17"/>
    <mergeCell ref="F14:F17"/>
    <mergeCell ref="G14:G17"/>
    <mergeCell ref="A22:A25"/>
    <mergeCell ref="F22:F25"/>
    <mergeCell ref="G22:G25"/>
    <mergeCell ref="E14:E17"/>
    <mergeCell ref="E22:E25"/>
    <mergeCell ref="A18:A21"/>
    <mergeCell ref="E18:E21"/>
    <mergeCell ref="F18:F21"/>
    <mergeCell ref="G18:G21"/>
    <mergeCell ref="G3:G8"/>
    <mergeCell ref="A9:A12"/>
    <mergeCell ref="F9:F12"/>
    <mergeCell ref="G9:G12"/>
    <mergeCell ref="E9:E12"/>
    <mergeCell ref="B16:C16"/>
    <mergeCell ref="B17:C17"/>
    <mergeCell ref="B15:C15"/>
    <mergeCell ref="A3:A8"/>
    <mergeCell ref="F3:F8"/>
    <mergeCell ref="A33:A36"/>
    <mergeCell ref="B33:D33"/>
    <mergeCell ref="E33:E36"/>
    <mergeCell ref="F33:F36"/>
    <mergeCell ref="G33:G36"/>
  </mergeCells>
  <conditionalFormatting sqref="E3:F12 E14:F25 E28:F31">
    <cfRule type="containsBlanks" dxfId="16" priority="2">
      <formula>LEN(TRIM(E3))=0</formula>
    </cfRule>
  </conditionalFormatting>
  <conditionalFormatting sqref="E33:F36">
    <cfRule type="containsBlanks" dxfId="15" priority="1">
      <formula>LEN(TRIM(E33))=0</formula>
    </cfRule>
  </conditionalFormatting>
  <pageMargins left="0.25" right="0.25" top="0.75" bottom="0.75" header="0.3" footer="0.3"/>
  <pageSetup paperSize="9" orientation="portrait" r:id="rId1"/>
  <headerFooter>
    <oddHeader>&amp;L&amp;"-,Bold"&amp;K000000LEAF ASSESSMENT
NEW PARKS&amp;R&amp;"-,Bold"PART 1 
DESIGN AND LANDSCAPE</oddHeader>
    <oddFooter>&amp;L&amp;9Version 2.4&amp;C&amp;9
Updated Jun 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E83-94A6-43E3-8F3B-6BFD771A9366}">
  <sheetPr codeName="Sheet3"/>
  <dimension ref="A1:G26"/>
  <sheetViews>
    <sheetView showGridLines="0" showRuler="0" view="pageLayout" zoomScaleNormal="100" workbookViewId="0">
      <selection activeCell="C31" sqref="C30:C31"/>
    </sheetView>
  </sheetViews>
  <sheetFormatPr defaultColWidth="9.1796875" defaultRowHeight="13" x14ac:dyDescent="0.3"/>
  <cols>
    <col min="1" max="1" width="4.08984375" style="35" customWidth="1"/>
    <col min="2" max="2" width="10.6328125" style="36" customWidth="1"/>
    <col min="3" max="3" width="45.6328125" style="36" customWidth="1"/>
    <col min="4" max="4" width="3" style="37" customWidth="1"/>
    <col min="5" max="5" width="8.54296875" style="105" customWidth="1"/>
    <col min="6" max="6" width="7.90625" style="105" customWidth="1"/>
    <col min="7" max="7" width="19.08984375" style="109" customWidth="1"/>
    <col min="8" max="16384" width="9.1796875" style="36"/>
  </cols>
  <sheetData>
    <row r="1" spans="1:7" ht="27" customHeight="1" x14ac:dyDescent="0.3">
      <c r="A1" s="191" t="s">
        <v>22</v>
      </c>
      <c r="B1" s="20"/>
      <c r="C1" s="20"/>
      <c r="D1" s="29" t="s">
        <v>21</v>
      </c>
      <c r="E1" s="184" t="s">
        <v>194</v>
      </c>
      <c r="F1" s="184" t="s">
        <v>195</v>
      </c>
      <c r="G1" s="107" t="s">
        <v>0</v>
      </c>
    </row>
    <row r="2" spans="1:7" s="59" customFormat="1" ht="24" customHeight="1" x14ac:dyDescent="0.35">
      <c r="A2" s="169">
        <v>2.1</v>
      </c>
      <c r="B2" s="154" t="s">
        <v>109</v>
      </c>
      <c r="C2" s="155"/>
      <c r="D2" s="170">
        <f>SUM(D5,D8,D14,D11)</f>
        <v>8</v>
      </c>
      <c r="E2" s="95">
        <f>SUM(E3:E14)</f>
        <v>0</v>
      </c>
      <c r="F2" s="95">
        <f>SUM(F3:F14)</f>
        <v>0</v>
      </c>
      <c r="G2" s="108"/>
    </row>
    <row r="3" spans="1:7" ht="22.75" customHeight="1" x14ac:dyDescent="0.3">
      <c r="A3" s="259" t="s">
        <v>24</v>
      </c>
      <c r="B3" s="101" t="s">
        <v>260</v>
      </c>
      <c r="C3" s="122"/>
      <c r="D3" s="102"/>
      <c r="E3" s="286"/>
      <c r="F3" s="262"/>
      <c r="G3" s="264"/>
    </row>
    <row r="4" spans="1:7" ht="16.75" customHeight="1" x14ac:dyDescent="0.3">
      <c r="A4" s="260"/>
      <c r="B4" s="21" t="s">
        <v>1</v>
      </c>
      <c r="C4" s="21" t="s">
        <v>367</v>
      </c>
      <c r="D4" s="22">
        <v>1</v>
      </c>
      <c r="E4" s="262"/>
      <c r="F4" s="262"/>
      <c r="G4" s="264"/>
    </row>
    <row r="5" spans="1:7" ht="26" x14ac:dyDescent="0.3">
      <c r="A5" s="261"/>
      <c r="B5" s="123" t="s">
        <v>3</v>
      </c>
      <c r="C5" s="124" t="s">
        <v>368</v>
      </c>
      <c r="D5" s="28">
        <v>2</v>
      </c>
      <c r="E5" s="262"/>
      <c r="F5" s="262"/>
      <c r="G5" s="264"/>
    </row>
    <row r="6" spans="1:7" ht="22.75" customHeight="1" x14ac:dyDescent="0.3">
      <c r="A6" s="266" t="s">
        <v>26</v>
      </c>
      <c r="B6" s="125" t="s">
        <v>206</v>
      </c>
      <c r="C6" s="122"/>
      <c r="D6" s="102"/>
      <c r="E6" s="269"/>
      <c r="F6" s="267"/>
      <c r="G6" s="268"/>
    </row>
    <row r="7" spans="1:7" ht="26" x14ac:dyDescent="0.3">
      <c r="A7" s="261"/>
      <c r="B7" s="21" t="s">
        <v>11</v>
      </c>
      <c r="C7" s="21" t="s">
        <v>253</v>
      </c>
      <c r="D7" s="22">
        <v>1</v>
      </c>
      <c r="E7" s="262"/>
      <c r="F7" s="262"/>
      <c r="G7" s="264"/>
    </row>
    <row r="8" spans="1:7" ht="52" x14ac:dyDescent="0.3">
      <c r="A8" s="261"/>
      <c r="B8" s="124" t="s">
        <v>12</v>
      </c>
      <c r="C8" s="124" t="s">
        <v>254</v>
      </c>
      <c r="D8" s="28">
        <v>2</v>
      </c>
      <c r="E8" s="263"/>
      <c r="F8" s="263"/>
      <c r="G8" s="265"/>
    </row>
    <row r="9" spans="1:7" ht="22.75" customHeight="1" x14ac:dyDescent="0.3">
      <c r="A9" s="266" t="s">
        <v>27</v>
      </c>
      <c r="B9" s="125" t="s">
        <v>108</v>
      </c>
      <c r="C9" s="122"/>
      <c r="D9" s="102"/>
      <c r="E9" s="269"/>
      <c r="F9" s="267"/>
      <c r="G9" s="268"/>
    </row>
    <row r="10" spans="1:7" ht="26" x14ac:dyDescent="0.3">
      <c r="A10" s="261"/>
      <c r="B10" s="21" t="s">
        <v>11</v>
      </c>
      <c r="C10" s="21" t="s">
        <v>325</v>
      </c>
      <c r="D10" s="22">
        <v>1</v>
      </c>
      <c r="E10" s="262"/>
      <c r="F10" s="262"/>
      <c r="G10" s="264"/>
    </row>
    <row r="11" spans="1:7" ht="26" x14ac:dyDescent="0.3">
      <c r="A11" s="261"/>
      <c r="B11" s="124" t="s">
        <v>12</v>
      </c>
      <c r="C11" s="124" t="s">
        <v>256</v>
      </c>
      <c r="D11" s="28">
        <v>2</v>
      </c>
      <c r="E11" s="263"/>
      <c r="F11" s="263"/>
      <c r="G11" s="265"/>
    </row>
    <row r="12" spans="1:7" ht="19.75" customHeight="1" x14ac:dyDescent="0.3">
      <c r="A12" s="287" t="s">
        <v>383</v>
      </c>
      <c r="B12" s="125" t="s">
        <v>28</v>
      </c>
      <c r="C12" s="122"/>
      <c r="D12" s="102"/>
      <c r="E12" s="269"/>
      <c r="F12" s="267"/>
      <c r="G12" s="268"/>
    </row>
    <row r="13" spans="1:7" x14ac:dyDescent="0.3">
      <c r="A13" s="288"/>
      <c r="B13" s="21" t="s">
        <v>11</v>
      </c>
      <c r="C13" s="21" t="s">
        <v>106</v>
      </c>
      <c r="D13" s="22">
        <v>1</v>
      </c>
      <c r="E13" s="262"/>
      <c r="F13" s="262"/>
      <c r="G13" s="264"/>
    </row>
    <row r="14" spans="1:7" ht="26" x14ac:dyDescent="0.3">
      <c r="A14" s="288"/>
      <c r="B14" s="11" t="s">
        <v>12</v>
      </c>
      <c r="C14" s="11" t="s">
        <v>255</v>
      </c>
      <c r="D14" s="10">
        <v>2</v>
      </c>
      <c r="E14" s="263"/>
      <c r="F14" s="263"/>
      <c r="G14" s="265"/>
    </row>
    <row r="15" spans="1:7" ht="27" customHeight="1" x14ac:dyDescent="0.3">
      <c r="A15" s="185" t="s">
        <v>23</v>
      </c>
      <c r="B15" s="186"/>
      <c r="C15" s="187"/>
      <c r="D15" s="175"/>
      <c r="E15" s="176"/>
      <c r="F15" s="176"/>
      <c r="G15" s="177"/>
    </row>
    <row r="16" spans="1:7" x14ac:dyDescent="0.3">
      <c r="A16" s="274">
        <v>2.2000000000000002</v>
      </c>
      <c r="B16" s="55" t="s">
        <v>110</v>
      </c>
      <c r="C16" s="188"/>
      <c r="D16" s="277">
        <f>SUM(D18,D19,D20,D24)</f>
        <v>6</v>
      </c>
      <c r="E16" s="272">
        <f>SUM(E18:E24)</f>
        <v>0</v>
      </c>
      <c r="F16" s="272">
        <f>SUM(F18:F24)</f>
        <v>0</v>
      </c>
      <c r="G16" s="279"/>
    </row>
    <row r="17" spans="1:7" x14ac:dyDescent="0.3">
      <c r="A17" s="275"/>
      <c r="B17" s="189" t="s">
        <v>107</v>
      </c>
      <c r="C17" s="190"/>
      <c r="D17" s="278"/>
      <c r="E17" s="273"/>
      <c r="F17" s="273"/>
      <c r="G17" s="280"/>
    </row>
    <row r="18" spans="1:7" ht="28.25" customHeight="1" x14ac:dyDescent="0.3">
      <c r="A18" s="228" t="s">
        <v>29</v>
      </c>
      <c r="B18" s="282" t="s">
        <v>353</v>
      </c>
      <c r="C18" s="283"/>
      <c r="D18" s="10">
        <v>1</v>
      </c>
      <c r="E18" s="227"/>
      <c r="F18" s="194"/>
      <c r="G18" s="100"/>
    </row>
    <row r="19" spans="1:7" ht="57" customHeight="1" x14ac:dyDescent="0.3">
      <c r="A19" s="228" t="s">
        <v>30</v>
      </c>
      <c r="B19" s="282" t="s">
        <v>354</v>
      </c>
      <c r="C19" s="283"/>
      <c r="D19" s="126">
        <v>1</v>
      </c>
      <c r="E19" s="227"/>
      <c r="F19" s="194"/>
      <c r="G19" s="100"/>
    </row>
    <row r="20" spans="1:7" ht="54" customHeight="1" x14ac:dyDescent="0.3">
      <c r="A20" s="229" t="s">
        <v>25</v>
      </c>
      <c r="B20" s="284" t="s">
        <v>355</v>
      </c>
      <c r="C20" s="285"/>
      <c r="D20" s="237">
        <v>1</v>
      </c>
      <c r="E20" s="194"/>
      <c r="F20" s="194"/>
      <c r="G20" s="100"/>
    </row>
    <row r="21" spans="1:7" s="59" customFormat="1" ht="22.75" customHeight="1" x14ac:dyDescent="0.35">
      <c r="A21" s="276" t="s">
        <v>31</v>
      </c>
      <c r="B21" s="219" t="s">
        <v>134</v>
      </c>
      <c r="C21" s="23"/>
      <c r="D21" s="23"/>
      <c r="E21" s="254"/>
      <c r="F21" s="254"/>
      <c r="G21" s="281"/>
    </row>
    <row r="22" spans="1:7" ht="29.4" customHeight="1" x14ac:dyDescent="0.3">
      <c r="A22" s="276"/>
      <c r="B22" s="39" t="s">
        <v>1</v>
      </c>
      <c r="C22" s="220" t="s">
        <v>369</v>
      </c>
      <c r="D22" s="41">
        <v>1</v>
      </c>
      <c r="E22" s="254"/>
      <c r="F22" s="254"/>
      <c r="G22" s="281"/>
    </row>
    <row r="23" spans="1:7" ht="26" x14ac:dyDescent="0.3">
      <c r="A23" s="276"/>
      <c r="B23" s="39" t="s">
        <v>3</v>
      </c>
      <c r="C23" s="220" t="s">
        <v>258</v>
      </c>
      <c r="D23" s="41">
        <v>2</v>
      </c>
      <c r="E23" s="254"/>
      <c r="F23" s="254"/>
      <c r="G23" s="281"/>
    </row>
    <row r="24" spans="1:7" ht="70.25" customHeight="1" x14ac:dyDescent="0.3">
      <c r="A24" s="276"/>
      <c r="B24" s="44" t="s">
        <v>5</v>
      </c>
      <c r="C24" s="42" t="s">
        <v>370</v>
      </c>
      <c r="D24" s="41">
        <v>3</v>
      </c>
      <c r="E24" s="254"/>
      <c r="F24" s="254"/>
      <c r="G24" s="281"/>
    </row>
    <row r="25" spans="1:7" ht="5.4" customHeight="1" x14ac:dyDescent="0.3">
      <c r="A25" s="232"/>
      <c r="B25" s="233"/>
      <c r="C25" s="235"/>
      <c r="D25" s="236"/>
      <c r="E25" s="238"/>
      <c r="F25" s="238"/>
      <c r="G25" s="234"/>
    </row>
    <row r="26" spans="1:7" x14ac:dyDescent="0.3">
      <c r="C26" s="230" t="s">
        <v>356</v>
      </c>
      <c r="D26" s="182">
        <f>SUM(D2,D16)</f>
        <v>14</v>
      </c>
      <c r="E26" s="183">
        <f>SUM(E2,E16)</f>
        <v>0</v>
      </c>
      <c r="F26" s="183">
        <f>SUM(F2,F16)</f>
        <v>0</v>
      </c>
    </row>
  </sheetData>
  <sheetProtection selectLockedCells="1"/>
  <mergeCells count="28">
    <mergeCell ref="A9:A11"/>
    <mergeCell ref="F9:F11"/>
    <mergeCell ref="G9:G11"/>
    <mergeCell ref="F12:F14"/>
    <mergeCell ref="A12:A14"/>
    <mergeCell ref="E12:E14"/>
    <mergeCell ref="E9:E11"/>
    <mergeCell ref="A3:A5"/>
    <mergeCell ref="F3:F5"/>
    <mergeCell ref="G3:G5"/>
    <mergeCell ref="A6:A8"/>
    <mergeCell ref="F6:F8"/>
    <mergeCell ref="G6:G8"/>
    <mergeCell ref="E3:E5"/>
    <mergeCell ref="E6:E8"/>
    <mergeCell ref="E16:E17"/>
    <mergeCell ref="A16:A17"/>
    <mergeCell ref="A21:A24"/>
    <mergeCell ref="G12:G14"/>
    <mergeCell ref="E21:E24"/>
    <mergeCell ref="D16:D17"/>
    <mergeCell ref="F16:F17"/>
    <mergeCell ref="G16:G17"/>
    <mergeCell ref="F21:F24"/>
    <mergeCell ref="G21:G24"/>
    <mergeCell ref="B19:C19"/>
    <mergeCell ref="B20:C20"/>
    <mergeCell ref="B18:C18"/>
  </mergeCells>
  <conditionalFormatting sqref="E3:F14 E18:F24">
    <cfRule type="containsBlanks" dxfId="14" priority="1">
      <formula>LEN(TRIM(E3))=0</formula>
    </cfRule>
  </conditionalFormatting>
  <pageMargins left="0.25" right="0.25" top="0.75" bottom="0.75" header="0.3" footer="0.3"/>
  <pageSetup paperSize="9" orientation="portrait" r:id="rId1"/>
  <headerFooter>
    <oddHeader>&amp;L&amp;"-,Bold"LEAF ASSESSMENT
NEW PARKS&amp;R&amp;"-,Bold"PART 2 
ACCESSIBILITY</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46"/>
  <sheetViews>
    <sheetView showGridLines="0" showRuler="0" view="pageLayout" topLeftCell="A63" zoomScaleNormal="100" workbookViewId="0">
      <selection activeCell="C20" sqref="C20"/>
    </sheetView>
  </sheetViews>
  <sheetFormatPr defaultColWidth="9.1796875" defaultRowHeight="13" x14ac:dyDescent="0.3"/>
  <cols>
    <col min="1" max="1" width="4.08984375" style="35" customWidth="1"/>
    <col min="2" max="2" width="7.54296875" style="36" customWidth="1"/>
    <col min="3" max="3" width="46.453125" style="36" customWidth="1"/>
    <col min="4" max="4" width="3.08984375" style="37" customWidth="1"/>
    <col min="5" max="5" width="8.6328125" style="105" customWidth="1"/>
    <col min="6" max="6" width="8.08984375" style="105" customWidth="1"/>
    <col min="7" max="7" width="20.90625" style="109" customWidth="1"/>
    <col min="8" max="16384" width="9.1796875" style="36"/>
  </cols>
  <sheetData>
    <row r="1" spans="1:7" ht="27" customHeight="1" x14ac:dyDescent="0.3">
      <c r="A1" s="191" t="s">
        <v>22</v>
      </c>
      <c r="B1" s="20"/>
      <c r="C1" s="20"/>
      <c r="D1" s="29" t="s">
        <v>21</v>
      </c>
      <c r="E1" s="184" t="s">
        <v>194</v>
      </c>
      <c r="F1" s="184" t="s">
        <v>195</v>
      </c>
      <c r="G1" s="107" t="s">
        <v>0</v>
      </c>
    </row>
    <row r="2" spans="1:7" ht="22.75" customHeight="1" x14ac:dyDescent="0.3">
      <c r="A2" s="169">
        <v>3.1</v>
      </c>
      <c r="B2" s="67" t="s">
        <v>32</v>
      </c>
      <c r="C2" s="71"/>
      <c r="D2" s="52">
        <f>SUM(D5,D9,D13)</f>
        <v>8</v>
      </c>
      <c r="E2" s="95">
        <f>SUM(E3:E13)</f>
        <v>0</v>
      </c>
      <c r="F2" s="95">
        <f>SUM(F3:F13)</f>
        <v>0</v>
      </c>
      <c r="G2" s="108"/>
    </row>
    <row r="3" spans="1:7" s="59" customFormat="1" ht="22.75" customHeight="1" x14ac:dyDescent="0.35">
      <c r="A3" s="260" t="s">
        <v>34</v>
      </c>
      <c r="B3" s="125" t="s">
        <v>111</v>
      </c>
      <c r="C3" s="127"/>
      <c r="D3" s="33"/>
      <c r="E3" s="262"/>
      <c r="F3" s="262"/>
      <c r="G3" s="264"/>
    </row>
    <row r="4" spans="1:7" x14ac:dyDescent="0.3">
      <c r="A4" s="260"/>
      <c r="B4" s="21" t="s">
        <v>1</v>
      </c>
      <c r="C4" s="21" t="s">
        <v>259</v>
      </c>
      <c r="D4" s="22">
        <v>1</v>
      </c>
      <c r="E4" s="262"/>
      <c r="F4" s="262"/>
      <c r="G4" s="264"/>
    </row>
    <row r="5" spans="1:7" ht="26" x14ac:dyDescent="0.3">
      <c r="A5" s="261"/>
      <c r="B5" s="23" t="s">
        <v>3</v>
      </c>
      <c r="C5" s="11" t="s">
        <v>371</v>
      </c>
      <c r="D5" s="10">
        <v>2</v>
      </c>
      <c r="E5" s="262"/>
      <c r="F5" s="262"/>
      <c r="G5" s="264"/>
    </row>
    <row r="6" spans="1:7" s="59" customFormat="1" ht="22.75" customHeight="1" x14ac:dyDescent="0.35">
      <c r="A6" s="294" t="s">
        <v>35</v>
      </c>
      <c r="B6" s="148" t="s">
        <v>33</v>
      </c>
      <c r="C6" s="149"/>
      <c r="D6" s="150"/>
      <c r="E6" s="267"/>
      <c r="F6" s="267"/>
      <c r="G6" s="268"/>
    </row>
    <row r="7" spans="1:7" ht="26" x14ac:dyDescent="0.3">
      <c r="A7" s="295"/>
      <c r="B7" s="11" t="s">
        <v>1</v>
      </c>
      <c r="C7" s="11" t="s">
        <v>261</v>
      </c>
      <c r="D7" s="10">
        <v>1</v>
      </c>
      <c r="E7" s="262"/>
      <c r="F7" s="262"/>
      <c r="G7" s="264"/>
    </row>
    <row r="8" spans="1:7" ht="26" x14ac:dyDescent="0.3">
      <c r="A8" s="295"/>
      <c r="B8" s="11" t="s">
        <v>3</v>
      </c>
      <c r="C8" s="11" t="s">
        <v>262</v>
      </c>
      <c r="D8" s="10">
        <v>2</v>
      </c>
      <c r="E8" s="262"/>
      <c r="F8" s="262"/>
      <c r="G8" s="264"/>
    </row>
    <row r="9" spans="1:7" ht="39" x14ac:dyDescent="0.3">
      <c r="A9" s="296"/>
      <c r="B9" s="11" t="s">
        <v>5</v>
      </c>
      <c r="C9" s="11" t="s">
        <v>263</v>
      </c>
      <c r="D9" s="10">
        <v>3</v>
      </c>
      <c r="E9" s="263"/>
      <c r="F9" s="263"/>
      <c r="G9" s="265"/>
    </row>
    <row r="10" spans="1:7" ht="22.75" customHeight="1" x14ac:dyDescent="0.3">
      <c r="A10" s="287" t="s">
        <v>37</v>
      </c>
      <c r="B10" s="146" t="s">
        <v>36</v>
      </c>
      <c r="D10" s="121"/>
      <c r="E10" s="267"/>
      <c r="F10" s="267"/>
      <c r="G10" s="268"/>
    </row>
    <row r="11" spans="1:7" ht="16.25" customHeight="1" x14ac:dyDescent="0.3">
      <c r="A11" s="287"/>
      <c r="B11" s="11" t="s">
        <v>1</v>
      </c>
      <c r="C11" s="11" t="s">
        <v>196</v>
      </c>
      <c r="D11" s="10">
        <v>1</v>
      </c>
      <c r="E11" s="262"/>
      <c r="F11" s="262"/>
      <c r="G11" s="264"/>
    </row>
    <row r="12" spans="1:7" ht="15.65" customHeight="1" x14ac:dyDescent="0.3">
      <c r="A12" s="287"/>
      <c r="B12" s="11" t="s">
        <v>3</v>
      </c>
      <c r="C12" s="11" t="s">
        <v>197</v>
      </c>
      <c r="D12" s="10">
        <v>2</v>
      </c>
      <c r="E12" s="262"/>
      <c r="F12" s="262"/>
      <c r="G12" s="264"/>
    </row>
    <row r="13" spans="1:7" ht="39" x14ac:dyDescent="0.3">
      <c r="A13" s="287"/>
      <c r="B13" s="11" t="s">
        <v>5</v>
      </c>
      <c r="C13" s="11" t="s">
        <v>212</v>
      </c>
      <c r="D13" s="10">
        <v>3</v>
      </c>
      <c r="E13" s="263"/>
      <c r="F13" s="263"/>
      <c r="G13" s="265"/>
    </row>
    <row r="14" spans="1:7" ht="27" customHeight="1" x14ac:dyDescent="0.3">
      <c r="A14" s="172" t="s">
        <v>23</v>
      </c>
      <c r="B14" s="173"/>
      <c r="C14" s="174"/>
      <c r="D14" s="175"/>
      <c r="E14" s="176"/>
      <c r="F14" s="176"/>
      <c r="G14" s="177"/>
    </row>
    <row r="15" spans="1:7" ht="22.75" customHeight="1" x14ac:dyDescent="0.3">
      <c r="A15" s="34">
        <v>3.2</v>
      </c>
      <c r="B15" s="156" t="s">
        <v>38</v>
      </c>
      <c r="C15" s="192"/>
      <c r="D15" s="170">
        <f>SUM(D19,D22)</f>
        <v>5</v>
      </c>
      <c r="E15" s="181">
        <f>SUM(E16:E22)</f>
        <v>0</v>
      </c>
      <c r="F15" s="181">
        <f>SUM(F16:F22)</f>
        <v>0</v>
      </c>
      <c r="G15" s="180"/>
    </row>
    <row r="16" spans="1:7" s="59" customFormat="1" ht="22.75" customHeight="1" x14ac:dyDescent="0.35">
      <c r="A16" s="300" t="s">
        <v>40</v>
      </c>
      <c r="B16" s="125" t="s">
        <v>39</v>
      </c>
      <c r="C16" s="127"/>
      <c r="D16" s="33"/>
      <c r="E16" s="267"/>
      <c r="F16" s="267"/>
      <c r="G16" s="291"/>
    </row>
    <row r="17" spans="1:7" ht="15" customHeight="1" x14ac:dyDescent="0.3">
      <c r="A17" s="301"/>
      <c r="B17" s="39" t="s">
        <v>1</v>
      </c>
      <c r="C17" s="60" t="s">
        <v>115</v>
      </c>
      <c r="D17" s="41">
        <v>1</v>
      </c>
      <c r="E17" s="262"/>
      <c r="F17" s="262"/>
      <c r="G17" s="292"/>
    </row>
    <row r="18" spans="1:7" ht="26" x14ac:dyDescent="0.3">
      <c r="A18" s="301"/>
      <c r="B18" s="39" t="s">
        <v>3</v>
      </c>
      <c r="C18" s="45" t="s">
        <v>116</v>
      </c>
      <c r="D18" s="41">
        <v>2</v>
      </c>
      <c r="E18" s="262"/>
      <c r="F18" s="262"/>
      <c r="G18" s="292"/>
    </row>
    <row r="19" spans="1:7" ht="26" x14ac:dyDescent="0.3">
      <c r="A19" s="302"/>
      <c r="B19" s="42" t="s">
        <v>5</v>
      </c>
      <c r="C19" s="43" t="s">
        <v>211</v>
      </c>
      <c r="D19" s="41">
        <v>3</v>
      </c>
      <c r="E19" s="263"/>
      <c r="F19" s="263"/>
      <c r="G19" s="293"/>
    </row>
    <row r="20" spans="1:7" s="59" customFormat="1" ht="22.75" customHeight="1" x14ac:dyDescent="0.35">
      <c r="A20" s="297" t="s">
        <v>41</v>
      </c>
      <c r="B20" s="116" t="s">
        <v>42</v>
      </c>
      <c r="E20" s="267"/>
      <c r="F20" s="267"/>
      <c r="G20" s="291"/>
    </row>
    <row r="21" spans="1:7" s="59" customFormat="1" ht="26" x14ac:dyDescent="0.35">
      <c r="A21" s="298"/>
      <c r="B21" s="46" t="s">
        <v>1</v>
      </c>
      <c r="C21" s="60" t="s">
        <v>264</v>
      </c>
      <c r="D21" s="41">
        <v>1</v>
      </c>
      <c r="E21" s="262"/>
      <c r="F21" s="262"/>
      <c r="G21" s="292"/>
    </row>
    <row r="22" spans="1:7" ht="39" x14ac:dyDescent="0.3">
      <c r="A22" s="299"/>
      <c r="B22" s="47" t="s">
        <v>3</v>
      </c>
      <c r="C22" s="43" t="s">
        <v>372</v>
      </c>
      <c r="D22" s="41">
        <v>2</v>
      </c>
      <c r="E22" s="263"/>
      <c r="F22" s="263"/>
      <c r="G22" s="293"/>
    </row>
    <row r="23" spans="1:7" s="48" customFormat="1" x14ac:dyDescent="0.3">
      <c r="A23" s="274">
        <v>3.3</v>
      </c>
      <c r="B23" s="119" t="s">
        <v>95</v>
      </c>
      <c r="C23" s="120"/>
      <c r="D23" s="303">
        <f>SUM(D28,D32)</f>
        <v>6</v>
      </c>
      <c r="E23" s="272">
        <f>SUM(E25:E32)</f>
        <v>0</v>
      </c>
      <c r="F23" s="272">
        <f>SUM(F25:F32)</f>
        <v>0</v>
      </c>
      <c r="G23" s="289"/>
    </row>
    <row r="24" spans="1:7" s="48" customFormat="1" x14ac:dyDescent="0.3">
      <c r="A24" s="275"/>
      <c r="B24" s="49" t="s">
        <v>343</v>
      </c>
      <c r="C24" s="50"/>
      <c r="D24" s="304"/>
      <c r="E24" s="273"/>
      <c r="F24" s="273"/>
      <c r="G24" s="290"/>
    </row>
    <row r="25" spans="1:7" s="59" customFormat="1" ht="22.75" customHeight="1" x14ac:dyDescent="0.35">
      <c r="A25" s="261" t="s">
        <v>43</v>
      </c>
      <c r="B25" s="147" t="s">
        <v>113</v>
      </c>
      <c r="C25" s="127"/>
      <c r="D25" s="33"/>
      <c r="E25" s="254"/>
      <c r="F25" s="254"/>
      <c r="G25" s="270"/>
    </row>
    <row r="26" spans="1:7" ht="26" x14ac:dyDescent="0.3">
      <c r="A26" s="260"/>
      <c r="B26" s="18" t="s">
        <v>1</v>
      </c>
      <c r="C26" s="51" t="s">
        <v>266</v>
      </c>
      <c r="D26" s="114">
        <v>1</v>
      </c>
      <c r="E26" s="254"/>
      <c r="F26" s="254"/>
      <c r="G26" s="270"/>
    </row>
    <row r="27" spans="1:7" ht="26" x14ac:dyDescent="0.3">
      <c r="A27" s="261"/>
      <c r="B27" s="32" t="s">
        <v>3</v>
      </c>
      <c r="C27" s="26" t="s">
        <v>265</v>
      </c>
      <c r="D27" s="27">
        <v>2</v>
      </c>
      <c r="E27" s="254"/>
      <c r="F27" s="254"/>
      <c r="G27" s="270"/>
    </row>
    <row r="28" spans="1:7" ht="52" x14ac:dyDescent="0.3">
      <c r="A28" s="261"/>
      <c r="B28" s="32" t="s">
        <v>5</v>
      </c>
      <c r="C28" s="26" t="s">
        <v>373</v>
      </c>
      <c r="D28" s="27">
        <v>3</v>
      </c>
      <c r="E28" s="254"/>
      <c r="F28" s="254"/>
      <c r="G28" s="270"/>
    </row>
    <row r="29" spans="1:7" s="59" customFormat="1" ht="22.75" customHeight="1" x14ac:dyDescent="0.35">
      <c r="A29" s="261" t="s">
        <v>44</v>
      </c>
      <c r="B29" s="125" t="s">
        <v>114</v>
      </c>
      <c r="C29" s="127"/>
      <c r="D29" s="33"/>
      <c r="E29" s="254"/>
      <c r="F29" s="254"/>
      <c r="G29" s="270"/>
    </row>
    <row r="30" spans="1:7" ht="26" x14ac:dyDescent="0.3">
      <c r="A30" s="261"/>
      <c r="B30" s="32" t="s">
        <v>1</v>
      </c>
      <c r="C30" s="26" t="s">
        <v>326</v>
      </c>
      <c r="D30" s="27">
        <v>1</v>
      </c>
      <c r="E30" s="254"/>
      <c r="F30" s="254"/>
      <c r="G30" s="270"/>
    </row>
    <row r="31" spans="1:7" ht="26" x14ac:dyDescent="0.3">
      <c r="A31" s="261"/>
      <c r="B31" s="32" t="s">
        <v>3</v>
      </c>
      <c r="C31" s="26" t="s">
        <v>327</v>
      </c>
      <c r="D31" s="27">
        <v>2</v>
      </c>
      <c r="E31" s="254"/>
      <c r="F31" s="254"/>
      <c r="G31" s="270"/>
    </row>
    <row r="32" spans="1:7" ht="26" x14ac:dyDescent="0.3">
      <c r="A32" s="261"/>
      <c r="B32" s="32" t="s">
        <v>5</v>
      </c>
      <c r="C32" s="26" t="s">
        <v>273</v>
      </c>
      <c r="D32" s="27">
        <v>3</v>
      </c>
      <c r="E32" s="254"/>
      <c r="F32" s="254"/>
      <c r="G32" s="270"/>
    </row>
    <row r="33" spans="1:7" s="53" customFormat="1" ht="19.75" customHeight="1" x14ac:dyDescent="0.3">
      <c r="A33" s="34">
        <v>3.4</v>
      </c>
      <c r="B33" s="72" t="s">
        <v>112</v>
      </c>
      <c r="C33" s="73"/>
      <c r="D33" s="52">
        <f>SUM(D37,D41,D44)</f>
        <v>8</v>
      </c>
      <c r="E33" s="181">
        <f>SUM(E34:E44)</f>
        <v>0</v>
      </c>
      <c r="F33" s="181">
        <f>SUM(F34:F44)</f>
        <v>0</v>
      </c>
      <c r="G33" s="108"/>
    </row>
    <row r="34" spans="1:7" s="59" customFormat="1" ht="21" customHeight="1" x14ac:dyDescent="0.35">
      <c r="A34" s="261" t="s">
        <v>98</v>
      </c>
      <c r="B34" s="116" t="s">
        <v>117</v>
      </c>
      <c r="E34" s="254"/>
      <c r="F34" s="254"/>
      <c r="G34" s="270"/>
    </row>
    <row r="35" spans="1:7" ht="26" x14ac:dyDescent="0.3">
      <c r="A35" s="261"/>
      <c r="B35" s="32" t="s">
        <v>1</v>
      </c>
      <c r="C35" s="26" t="s">
        <v>374</v>
      </c>
      <c r="D35" s="27">
        <v>1</v>
      </c>
      <c r="E35" s="254"/>
      <c r="F35" s="254"/>
      <c r="G35" s="270"/>
    </row>
    <row r="36" spans="1:7" ht="26" x14ac:dyDescent="0.3">
      <c r="A36" s="261"/>
      <c r="B36" s="32" t="s">
        <v>3</v>
      </c>
      <c r="C36" s="26" t="s">
        <v>375</v>
      </c>
      <c r="D36" s="27">
        <v>2</v>
      </c>
      <c r="E36" s="254"/>
      <c r="F36" s="254"/>
      <c r="G36" s="270"/>
    </row>
    <row r="37" spans="1:7" ht="26" x14ac:dyDescent="0.3">
      <c r="A37" s="261"/>
      <c r="B37" s="32" t="s">
        <v>5</v>
      </c>
      <c r="C37" s="26" t="s">
        <v>376</v>
      </c>
      <c r="D37" s="27">
        <v>3</v>
      </c>
      <c r="E37" s="254"/>
      <c r="F37" s="254"/>
      <c r="G37" s="270"/>
    </row>
    <row r="38" spans="1:7" s="59" customFormat="1" ht="21" customHeight="1" x14ac:dyDescent="0.35">
      <c r="A38" s="261" t="s">
        <v>213</v>
      </c>
      <c r="B38" s="116" t="s">
        <v>269</v>
      </c>
      <c r="E38" s="254"/>
      <c r="F38" s="254"/>
      <c r="G38" s="270"/>
    </row>
    <row r="39" spans="1:7" x14ac:dyDescent="0.3">
      <c r="A39" s="261"/>
      <c r="B39" s="32" t="s">
        <v>1</v>
      </c>
      <c r="C39" s="26" t="s">
        <v>267</v>
      </c>
      <c r="D39" s="27">
        <v>1</v>
      </c>
      <c r="E39" s="254"/>
      <c r="F39" s="254"/>
      <c r="G39" s="270"/>
    </row>
    <row r="40" spans="1:7" ht="39" x14ac:dyDescent="0.3">
      <c r="A40" s="261"/>
      <c r="B40" s="32" t="s">
        <v>3</v>
      </c>
      <c r="C40" s="26" t="s">
        <v>268</v>
      </c>
      <c r="D40" s="27">
        <v>2</v>
      </c>
      <c r="E40" s="254"/>
      <c r="F40" s="254"/>
      <c r="G40" s="270"/>
    </row>
    <row r="41" spans="1:7" ht="26" x14ac:dyDescent="0.3">
      <c r="A41" s="261"/>
      <c r="B41" s="32" t="s">
        <v>5</v>
      </c>
      <c r="C41" s="26" t="s">
        <v>270</v>
      </c>
      <c r="D41" s="27">
        <v>3</v>
      </c>
      <c r="E41" s="254"/>
      <c r="F41" s="254"/>
      <c r="G41" s="270"/>
    </row>
    <row r="42" spans="1:7" s="59" customFormat="1" ht="21" customHeight="1" x14ac:dyDescent="0.35">
      <c r="A42" s="261" t="s">
        <v>99</v>
      </c>
      <c r="B42" s="116" t="s">
        <v>135</v>
      </c>
      <c r="E42" s="267"/>
      <c r="F42" s="267"/>
      <c r="G42" s="268"/>
    </row>
    <row r="43" spans="1:7" ht="26" x14ac:dyDescent="0.3">
      <c r="A43" s="261"/>
      <c r="B43" s="11" t="s">
        <v>1</v>
      </c>
      <c r="C43" s="11" t="s">
        <v>271</v>
      </c>
      <c r="D43" s="10">
        <v>1</v>
      </c>
      <c r="E43" s="262"/>
      <c r="F43" s="262"/>
      <c r="G43" s="264"/>
    </row>
    <row r="44" spans="1:7" ht="26" x14ac:dyDescent="0.3">
      <c r="A44" s="261"/>
      <c r="B44" s="23" t="s">
        <v>3</v>
      </c>
      <c r="C44" s="11" t="s">
        <v>272</v>
      </c>
      <c r="D44" s="10">
        <v>2</v>
      </c>
      <c r="E44" s="263"/>
      <c r="F44" s="263"/>
      <c r="G44" s="265"/>
    </row>
    <row r="46" spans="1:7" x14ac:dyDescent="0.3">
      <c r="C46" s="231" t="s">
        <v>357</v>
      </c>
      <c r="D46" s="182">
        <f>SUM(D2,D15,D23,D33)</f>
        <v>27</v>
      </c>
      <c r="E46" s="183">
        <f>SUM(E2,E15,E23,E33)</f>
        <v>0</v>
      </c>
      <c r="F46" s="183">
        <f>SUM(F2,F15,F23,F33)</f>
        <v>0</v>
      </c>
    </row>
  </sheetData>
  <sheetProtection selectLockedCells="1"/>
  <mergeCells count="45">
    <mergeCell ref="F34:F37"/>
    <mergeCell ref="G34:G37"/>
    <mergeCell ref="E34:E37"/>
    <mergeCell ref="A38:A41"/>
    <mergeCell ref="F38:F41"/>
    <mergeCell ref="G38:G41"/>
    <mergeCell ref="E38:E41"/>
    <mergeCell ref="F16:F19"/>
    <mergeCell ref="D23:D24"/>
    <mergeCell ref="F23:F24"/>
    <mergeCell ref="G10:G13"/>
    <mergeCell ref="A42:A44"/>
    <mergeCell ref="F42:F44"/>
    <mergeCell ref="G42:G44"/>
    <mergeCell ref="A10:A13"/>
    <mergeCell ref="F10:F13"/>
    <mergeCell ref="E10:E13"/>
    <mergeCell ref="E42:E44"/>
    <mergeCell ref="A29:A32"/>
    <mergeCell ref="F29:F32"/>
    <mergeCell ref="G29:G32"/>
    <mergeCell ref="A34:A37"/>
    <mergeCell ref="G16:G19"/>
    <mergeCell ref="E16:E19"/>
    <mergeCell ref="E20:E22"/>
    <mergeCell ref="E23:E24"/>
    <mergeCell ref="A20:A22"/>
    <mergeCell ref="A16:A19"/>
    <mergeCell ref="A3:A5"/>
    <mergeCell ref="F3:F5"/>
    <mergeCell ref="G3:G5"/>
    <mergeCell ref="F6:F9"/>
    <mergeCell ref="G6:G9"/>
    <mergeCell ref="A6:A9"/>
    <mergeCell ref="E3:E5"/>
    <mergeCell ref="E6:E9"/>
    <mergeCell ref="E25:E28"/>
    <mergeCell ref="E29:E32"/>
    <mergeCell ref="G23:G24"/>
    <mergeCell ref="A23:A24"/>
    <mergeCell ref="F20:F22"/>
    <mergeCell ref="G20:G22"/>
    <mergeCell ref="A25:A28"/>
    <mergeCell ref="F25:F28"/>
    <mergeCell ref="G25:G28"/>
  </mergeCells>
  <conditionalFormatting sqref="E3:F13 E16:F22 E25:F32 E34:F44">
    <cfRule type="containsBlanks" dxfId="13" priority="1">
      <formula>LEN(TRIM(E3))=0</formula>
    </cfRule>
  </conditionalFormatting>
  <pageMargins left="0.25" right="0.25" top="0.75" bottom="0.75" header="0.3" footer="0.3"/>
  <pageSetup paperSize="9" orientation="portrait" r:id="rId1"/>
  <headerFooter>
    <oddHeader>&amp;L&amp;"-,Bold"LEAF ASSESSMENT
NEW PARKS&amp;R&amp;"-,Bold"PART 3 
COMMUNITY WELLBEING AND ENGAGEMENT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49"/>
  <sheetViews>
    <sheetView showGridLines="0" showRuler="0" view="pageLayout" topLeftCell="A74" zoomScaleNormal="100" workbookViewId="0">
      <selection activeCell="I9" sqref="I9"/>
    </sheetView>
  </sheetViews>
  <sheetFormatPr defaultColWidth="9.1796875" defaultRowHeight="13" x14ac:dyDescent="0.3"/>
  <cols>
    <col min="1" max="1" width="4" style="35" customWidth="1"/>
    <col min="2" max="2" width="10.36328125" style="36" customWidth="1"/>
    <col min="3" max="3" width="48.81640625" style="36" customWidth="1"/>
    <col min="4" max="4" width="2.90625" style="37" customWidth="1"/>
    <col min="5" max="5" width="8.81640625" style="105" customWidth="1"/>
    <col min="6" max="6" width="8" style="105" customWidth="1"/>
    <col min="7" max="7" width="16" style="109" customWidth="1"/>
    <col min="8" max="16384" width="9.1796875" style="36"/>
  </cols>
  <sheetData>
    <row r="1" spans="1:7" ht="27" customHeight="1" x14ac:dyDescent="0.3">
      <c r="A1" s="191" t="s">
        <v>22</v>
      </c>
      <c r="B1" s="20"/>
      <c r="C1" s="20"/>
      <c r="D1" s="29" t="s">
        <v>21</v>
      </c>
      <c r="E1" s="184" t="s">
        <v>194</v>
      </c>
      <c r="F1" s="184" t="s">
        <v>195</v>
      </c>
      <c r="G1" s="107" t="s">
        <v>0</v>
      </c>
    </row>
    <row r="2" spans="1:7" s="59" customFormat="1" ht="22.75" customHeight="1" x14ac:dyDescent="0.35">
      <c r="A2" s="169">
        <v>4.0999999999999996</v>
      </c>
      <c r="B2" s="67" t="s">
        <v>45</v>
      </c>
      <c r="C2" s="71"/>
      <c r="D2" s="52">
        <f>SUM(D6,D9,D17,D21,D13,D25)</f>
        <v>17</v>
      </c>
      <c r="E2" s="95">
        <f>SUM(E3:E25)</f>
        <v>0</v>
      </c>
      <c r="F2" s="95">
        <f>SUM(F3:F25)</f>
        <v>0</v>
      </c>
      <c r="G2" s="222"/>
    </row>
    <row r="3" spans="1:7" s="59" customFormat="1" ht="22.75" customHeight="1" x14ac:dyDescent="0.35">
      <c r="A3" s="305" t="s">
        <v>46</v>
      </c>
      <c r="B3" s="125" t="s">
        <v>385</v>
      </c>
      <c r="C3" s="127"/>
      <c r="D3" s="33"/>
      <c r="E3" s="267"/>
      <c r="F3" s="306"/>
      <c r="G3" s="221" t="s">
        <v>349</v>
      </c>
    </row>
    <row r="4" spans="1:7" ht="14.4" customHeight="1" x14ac:dyDescent="0.3">
      <c r="A4" s="305"/>
      <c r="B4" s="311" t="s">
        <v>216</v>
      </c>
      <c r="C4" s="312"/>
      <c r="D4" s="78">
        <v>1</v>
      </c>
      <c r="E4" s="262"/>
      <c r="F4" s="307"/>
      <c r="G4" s="262"/>
    </row>
    <row r="5" spans="1:7" ht="14.4" customHeight="1" x14ac:dyDescent="0.3">
      <c r="A5" s="305"/>
      <c r="B5" s="311" t="s">
        <v>217</v>
      </c>
      <c r="C5" s="312"/>
      <c r="D5" s="78">
        <v>2</v>
      </c>
      <c r="E5" s="262"/>
      <c r="F5" s="307"/>
      <c r="G5" s="262"/>
    </row>
    <row r="6" spans="1:7" ht="14.4" customHeight="1" x14ac:dyDescent="0.3">
      <c r="A6" s="250"/>
      <c r="B6" s="311" t="s">
        <v>67</v>
      </c>
      <c r="C6" s="312"/>
      <c r="D6" s="81">
        <v>3</v>
      </c>
      <c r="E6" s="263"/>
      <c r="F6" s="308"/>
      <c r="G6" s="263"/>
    </row>
    <row r="7" spans="1:7" s="59" customFormat="1" ht="22.75" customHeight="1" x14ac:dyDescent="0.35">
      <c r="A7" s="305" t="s">
        <v>47</v>
      </c>
      <c r="B7" s="125" t="s">
        <v>313</v>
      </c>
      <c r="C7" s="127"/>
      <c r="D7" s="33"/>
      <c r="E7" s="267"/>
      <c r="F7" s="267"/>
      <c r="G7" s="264"/>
    </row>
    <row r="8" spans="1:7" x14ac:dyDescent="0.3">
      <c r="A8" s="305"/>
      <c r="B8" s="111" t="s">
        <v>1</v>
      </c>
      <c r="C8" s="151" t="s">
        <v>314</v>
      </c>
      <c r="D8" s="78">
        <v>1</v>
      </c>
      <c r="E8" s="262"/>
      <c r="F8" s="262"/>
      <c r="G8" s="264"/>
    </row>
    <row r="9" spans="1:7" ht="26" x14ac:dyDescent="0.3">
      <c r="A9" s="305"/>
      <c r="B9" s="79" t="s">
        <v>3</v>
      </c>
      <c r="C9" s="86" t="s">
        <v>386</v>
      </c>
      <c r="D9" s="78">
        <v>2</v>
      </c>
      <c r="E9" s="263"/>
      <c r="F9" s="263"/>
      <c r="G9" s="265"/>
    </row>
    <row r="10" spans="1:7" s="59" customFormat="1" ht="22.75" customHeight="1" x14ac:dyDescent="0.35">
      <c r="A10" s="250" t="s">
        <v>48</v>
      </c>
      <c r="B10" s="116" t="s">
        <v>218</v>
      </c>
      <c r="E10" s="267"/>
      <c r="F10" s="267"/>
      <c r="G10" s="268"/>
    </row>
    <row r="11" spans="1:7" x14ac:dyDescent="0.3">
      <c r="A11" s="305"/>
      <c r="B11" s="313" t="s">
        <v>315</v>
      </c>
      <c r="C11" s="314"/>
      <c r="D11" s="81">
        <v>1</v>
      </c>
      <c r="E11" s="262"/>
      <c r="F11" s="262"/>
      <c r="G11" s="264"/>
    </row>
    <row r="12" spans="1:7" x14ac:dyDescent="0.3">
      <c r="A12" s="305"/>
      <c r="B12" s="313" t="s">
        <v>316</v>
      </c>
      <c r="C12" s="314"/>
      <c r="D12" s="78">
        <v>2</v>
      </c>
      <c r="E12" s="262"/>
      <c r="F12" s="262"/>
      <c r="G12" s="264"/>
    </row>
    <row r="13" spans="1:7" ht="27.65" customHeight="1" x14ac:dyDescent="0.3">
      <c r="A13" s="250"/>
      <c r="B13" s="313" t="s">
        <v>317</v>
      </c>
      <c r="C13" s="314"/>
      <c r="D13" s="81">
        <v>3</v>
      </c>
      <c r="E13" s="263"/>
      <c r="F13" s="263"/>
      <c r="G13" s="265"/>
    </row>
    <row r="14" spans="1:7" s="59" customFormat="1" ht="22.75" customHeight="1" x14ac:dyDescent="0.35">
      <c r="A14" s="309" t="s">
        <v>49</v>
      </c>
      <c r="B14" s="116" t="s">
        <v>322</v>
      </c>
      <c r="E14" s="267"/>
      <c r="F14" s="267"/>
      <c r="G14" s="268"/>
    </row>
    <row r="15" spans="1:7" ht="26" x14ac:dyDescent="0.3">
      <c r="A15" s="310"/>
      <c r="B15" s="38" t="s">
        <v>292</v>
      </c>
      <c r="C15" s="11" t="s">
        <v>294</v>
      </c>
      <c r="D15" s="10">
        <v>1</v>
      </c>
      <c r="E15" s="262"/>
      <c r="F15" s="262"/>
      <c r="G15" s="264"/>
    </row>
    <row r="16" spans="1:7" ht="26" x14ac:dyDescent="0.3">
      <c r="A16" s="310"/>
      <c r="B16" s="38" t="s">
        <v>293</v>
      </c>
      <c r="C16" s="11" t="s">
        <v>295</v>
      </c>
      <c r="D16" s="10">
        <v>2</v>
      </c>
      <c r="E16" s="262"/>
      <c r="F16" s="262"/>
      <c r="G16" s="264"/>
    </row>
    <row r="17" spans="1:7" ht="39" x14ac:dyDescent="0.3">
      <c r="A17" s="260"/>
      <c r="B17" s="38" t="s">
        <v>12</v>
      </c>
      <c r="C17" s="11" t="s">
        <v>298</v>
      </c>
      <c r="D17" s="10">
        <v>3</v>
      </c>
      <c r="E17" s="263"/>
      <c r="F17" s="263"/>
      <c r="G17" s="265"/>
    </row>
    <row r="18" spans="1:7" s="59" customFormat="1" ht="22.75" customHeight="1" x14ac:dyDescent="0.35">
      <c r="A18" s="261" t="s">
        <v>50</v>
      </c>
      <c r="B18" s="116" t="s">
        <v>290</v>
      </c>
      <c r="E18" s="267"/>
      <c r="F18" s="267"/>
      <c r="G18" s="268"/>
    </row>
    <row r="19" spans="1:7" ht="26" x14ac:dyDescent="0.3">
      <c r="A19" s="261"/>
      <c r="B19" s="11" t="s">
        <v>1</v>
      </c>
      <c r="C19" s="11" t="s">
        <v>296</v>
      </c>
      <c r="D19" s="10">
        <v>1</v>
      </c>
      <c r="E19" s="262"/>
      <c r="F19" s="262"/>
      <c r="G19" s="264"/>
    </row>
    <row r="20" spans="1:7" ht="26" x14ac:dyDescent="0.3">
      <c r="A20" s="261"/>
      <c r="B20" s="11" t="s">
        <v>3</v>
      </c>
      <c r="C20" s="11" t="s">
        <v>291</v>
      </c>
      <c r="D20" s="10">
        <v>2</v>
      </c>
      <c r="E20" s="262"/>
      <c r="F20" s="262"/>
      <c r="G20" s="264"/>
    </row>
    <row r="21" spans="1:7" ht="39" x14ac:dyDescent="0.3">
      <c r="A21" s="261"/>
      <c r="B21" s="23" t="s">
        <v>5</v>
      </c>
      <c r="C21" s="11" t="s">
        <v>297</v>
      </c>
      <c r="D21" s="10">
        <v>3</v>
      </c>
      <c r="E21" s="263"/>
      <c r="F21" s="263"/>
      <c r="G21" s="265"/>
    </row>
    <row r="22" spans="1:7" s="59" customFormat="1" ht="22.75" customHeight="1" x14ac:dyDescent="0.35">
      <c r="A22" s="261" t="s">
        <v>321</v>
      </c>
      <c r="B22" s="116" t="s">
        <v>361</v>
      </c>
      <c r="E22" s="267"/>
      <c r="F22" s="267"/>
      <c r="G22" s="270"/>
    </row>
    <row r="23" spans="1:7" ht="26" x14ac:dyDescent="0.3">
      <c r="A23" s="261"/>
      <c r="B23" s="11" t="s">
        <v>1</v>
      </c>
      <c r="C23" s="11" t="s">
        <v>320</v>
      </c>
      <c r="D23" s="10">
        <v>1</v>
      </c>
      <c r="E23" s="262"/>
      <c r="F23" s="262"/>
      <c r="G23" s="270"/>
    </row>
    <row r="24" spans="1:7" ht="26" x14ac:dyDescent="0.3">
      <c r="A24" s="261"/>
      <c r="B24" s="11" t="s">
        <v>3</v>
      </c>
      <c r="C24" s="11" t="s">
        <v>319</v>
      </c>
      <c r="D24" s="10">
        <v>2</v>
      </c>
      <c r="E24" s="262"/>
      <c r="F24" s="262"/>
      <c r="G24" s="270"/>
    </row>
    <row r="25" spans="1:7" ht="26" x14ac:dyDescent="0.3">
      <c r="A25" s="261"/>
      <c r="B25" s="23" t="s">
        <v>5</v>
      </c>
      <c r="C25" s="11" t="s">
        <v>318</v>
      </c>
      <c r="D25" s="10">
        <v>3</v>
      </c>
      <c r="E25" s="263"/>
      <c r="F25" s="263"/>
      <c r="G25" s="270"/>
    </row>
    <row r="26" spans="1:7" s="59" customFormat="1" ht="22.75" customHeight="1" x14ac:dyDescent="0.35">
      <c r="A26" s="34">
        <v>4.2</v>
      </c>
      <c r="B26" s="74" t="s">
        <v>51</v>
      </c>
      <c r="C26" s="75"/>
      <c r="D26" s="76">
        <f>SUM(D27,D31,D34)</f>
        <v>6</v>
      </c>
      <c r="E26" s="95">
        <f>SUM(E27:E34)</f>
        <v>0</v>
      </c>
      <c r="F26" s="95">
        <f>SUM(F27:F34)</f>
        <v>0</v>
      </c>
      <c r="G26" s="108"/>
    </row>
    <row r="27" spans="1:7" s="59" customFormat="1" ht="27.65" customHeight="1" x14ac:dyDescent="0.35">
      <c r="A27" s="54" t="s">
        <v>52</v>
      </c>
      <c r="B27" s="282" t="s">
        <v>312</v>
      </c>
      <c r="C27" s="283"/>
      <c r="D27" s="28">
        <v>1</v>
      </c>
      <c r="E27" s="194"/>
      <c r="F27" s="194"/>
      <c r="G27" s="100"/>
    </row>
    <row r="28" spans="1:7" s="59" customFormat="1" ht="22.75" customHeight="1" x14ac:dyDescent="0.35">
      <c r="A28" s="261" t="s">
        <v>53</v>
      </c>
      <c r="B28" s="115" t="s">
        <v>58</v>
      </c>
      <c r="C28" s="127"/>
      <c r="D28" s="33"/>
      <c r="E28" s="267"/>
      <c r="F28" s="267"/>
      <c r="G28" s="268"/>
    </row>
    <row r="29" spans="1:7" ht="17" customHeight="1" x14ac:dyDescent="0.3">
      <c r="A29" s="260"/>
      <c r="B29" s="315" t="s">
        <v>208</v>
      </c>
      <c r="C29" s="315"/>
      <c r="D29" s="10">
        <v>1</v>
      </c>
      <c r="E29" s="262"/>
      <c r="F29" s="262"/>
      <c r="G29" s="264"/>
    </row>
    <row r="30" spans="1:7" ht="17" customHeight="1" x14ac:dyDescent="0.3">
      <c r="A30" s="260"/>
      <c r="B30" s="315" t="s">
        <v>209</v>
      </c>
      <c r="C30" s="315"/>
      <c r="D30" s="22">
        <v>2</v>
      </c>
      <c r="E30" s="262"/>
      <c r="F30" s="262"/>
      <c r="G30" s="264"/>
    </row>
    <row r="31" spans="1:7" ht="17" customHeight="1" x14ac:dyDescent="0.3">
      <c r="A31" s="261"/>
      <c r="B31" s="315" t="s">
        <v>210</v>
      </c>
      <c r="C31" s="315"/>
      <c r="D31" s="10">
        <v>3</v>
      </c>
      <c r="E31" s="263"/>
      <c r="F31" s="263"/>
      <c r="G31" s="265"/>
    </row>
    <row r="32" spans="1:7" s="59" customFormat="1" ht="22.75" customHeight="1" x14ac:dyDescent="0.35">
      <c r="A32" s="261" t="s">
        <v>54</v>
      </c>
      <c r="B32" s="125" t="s">
        <v>55</v>
      </c>
      <c r="C32" s="127"/>
      <c r="D32" s="33"/>
      <c r="E32" s="267"/>
      <c r="F32" s="267"/>
      <c r="G32" s="268"/>
    </row>
    <row r="33" spans="1:7" x14ac:dyDescent="0.3">
      <c r="A33" s="261"/>
      <c r="B33" s="11" t="s">
        <v>1</v>
      </c>
      <c r="C33" s="11" t="s">
        <v>56</v>
      </c>
      <c r="D33" s="10">
        <v>1</v>
      </c>
      <c r="E33" s="262"/>
      <c r="F33" s="262"/>
      <c r="G33" s="264"/>
    </row>
    <row r="34" spans="1:7" x14ac:dyDescent="0.3">
      <c r="A34" s="261"/>
      <c r="B34" s="11" t="s">
        <v>3</v>
      </c>
      <c r="C34" s="11" t="s">
        <v>57</v>
      </c>
      <c r="D34" s="10">
        <v>2</v>
      </c>
      <c r="E34" s="263"/>
      <c r="F34" s="263"/>
      <c r="G34" s="265"/>
    </row>
    <row r="35" spans="1:7" ht="24.75" customHeight="1" x14ac:dyDescent="0.3">
      <c r="A35" s="172" t="s">
        <v>23</v>
      </c>
      <c r="B35" s="173"/>
      <c r="C35" s="174"/>
      <c r="D35" s="175"/>
      <c r="E35" s="176"/>
      <c r="F35" s="176"/>
      <c r="G35" s="177"/>
    </row>
    <row r="36" spans="1:7" s="59" customFormat="1" ht="22.75" customHeight="1" x14ac:dyDescent="0.35">
      <c r="A36" s="34">
        <v>4.3</v>
      </c>
      <c r="B36" s="72" t="s">
        <v>59</v>
      </c>
      <c r="C36" s="193"/>
      <c r="D36" s="52">
        <f>SUM(D40,D44,D47)</f>
        <v>8</v>
      </c>
      <c r="E36" s="181">
        <f>SUM(E37:E47)</f>
        <v>0</v>
      </c>
      <c r="F36" s="181">
        <f>SUM(F37:F47)</f>
        <v>0</v>
      </c>
      <c r="G36" s="180"/>
    </row>
    <row r="37" spans="1:7" s="59" customFormat="1" ht="22.75" customHeight="1" x14ac:dyDescent="0.35">
      <c r="A37" s="297" t="s">
        <v>60</v>
      </c>
      <c r="B37" s="116" t="s">
        <v>285</v>
      </c>
      <c r="E37" s="267"/>
      <c r="F37" s="267"/>
      <c r="G37" s="291"/>
    </row>
    <row r="38" spans="1:7" x14ac:dyDescent="0.3">
      <c r="A38" s="298"/>
      <c r="B38" s="316" t="s">
        <v>284</v>
      </c>
      <c r="C38" s="317"/>
      <c r="D38" s="41">
        <v>1</v>
      </c>
      <c r="E38" s="262"/>
      <c r="F38" s="262"/>
      <c r="G38" s="292"/>
    </row>
    <row r="39" spans="1:7" x14ac:dyDescent="0.3">
      <c r="A39" s="298"/>
      <c r="B39" s="316" t="s">
        <v>287</v>
      </c>
      <c r="C39" s="317"/>
      <c r="D39" s="41">
        <v>2</v>
      </c>
      <c r="E39" s="262"/>
      <c r="F39" s="262"/>
      <c r="G39" s="292"/>
    </row>
    <row r="40" spans="1:7" ht="14.4" customHeight="1" x14ac:dyDescent="0.3">
      <c r="A40" s="299"/>
      <c r="B40" s="318" t="s">
        <v>283</v>
      </c>
      <c r="C40" s="319"/>
      <c r="D40" s="41">
        <v>3</v>
      </c>
      <c r="E40" s="263"/>
      <c r="F40" s="263"/>
      <c r="G40" s="293"/>
    </row>
    <row r="41" spans="1:7" s="59" customFormat="1" ht="22.75" customHeight="1" x14ac:dyDescent="0.35">
      <c r="A41" s="297" t="s">
        <v>61</v>
      </c>
      <c r="B41" s="116" t="s">
        <v>288</v>
      </c>
      <c r="E41" s="267"/>
      <c r="F41" s="267"/>
      <c r="G41" s="291"/>
    </row>
    <row r="42" spans="1:7" ht="18.649999999999999" customHeight="1" x14ac:dyDescent="0.3">
      <c r="A42" s="298"/>
      <c r="B42" s="153" t="s">
        <v>1</v>
      </c>
      <c r="C42" s="87" t="s">
        <v>299</v>
      </c>
      <c r="D42" s="88">
        <v>1</v>
      </c>
      <c r="E42" s="262"/>
      <c r="F42" s="262"/>
      <c r="G42" s="292"/>
    </row>
    <row r="43" spans="1:7" x14ac:dyDescent="0.3">
      <c r="A43" s="298"/>
      <c r="B43" s="153" t="s">
        <v>3</v>
      </c>
      <c r="C43" s="320" t="s">
        <v>289</v>
      </c>
      <c r="D43" s="88">
        <v>2</v>
      </c>
      <c r="E43" s="262"/>
      <c r="F43" s="262"/>
      <c r="G43" s="292"/>
    </row>
    <row r="44" spans="1:7" x14ac:dyDescent="0.3">
      <c r="A44" s="299"/>
      <c r="B44" s="153" t="s">
        <v>5</v>
      </c>
      <c r="C44" s="321"/>
      <c r="D44" s="88">
        <v>3</v>
      </c>
      <c r="E44" s="263"/>
      <c r="F44" s="263"/>
      <c r="G44" s="293"/>
    </row>
    <row r="45" spans="1:7" s="59" customFormat="1" ht="22.75" customHeight="1" x14ac:dyDescent="0.35">
      <c r="A45" s="297" t="s">
        <v>62</v>
      </c>
      <c r="B45" s="116" t="s">
        <v>329</v>
      </c>
      <c r="E45" s="267"/>
      <c r="F45" s="267"/>
      <c r="G45" s="291"/>
    </row>
    <row r="46" spans="1:7" x14ac:dyDescent="0.3">
      <c r="A46" s="298"/>
      <c r="B46" s="89" t="s">
        <v>292</v>
      </c>
      <c r="C46" s="66" t="s">
        <v>328</v>
      </c>
      <c r="D46" s="88">
        <v>1</v>
      </c>
      <c r="E46" s="262"/>
      <c r="F46" s="262"/>
      <c r="G46" s="292"/>
    </row>
    <row r="47" spans="1:7" ht="26" x14ac:dyDescent="0.3">
      <c r="A47" s="299"/>
      <c r="B47" s="90" t="s">
        <v>12</v>
      </c>
      <c r="C47" s="91" t="s">
        <v>286</v>
      </c>
      <c r="D47" s="88">
        <v>2</v>
      </c>
      <c r="E47" s="263"/>
      <c r="F47" s="263"/>
      <c r="G47" s="293"/>
    </row>
    <row r="49" spans="3:6" x14ac:dyDescent="0.3">
      <c r="C49" s="231" t="s">
        <v>358</v>
      </c>
      <c r="D49" s="182">
        <f>SUM(D2,D26,D36)</f>
        <v>31</v>
      </c>
      <c r="E49" s="183">
        <f>SUM(E2,E26,E36)</f>
        <v>0</v>
      </c>
      <c r="F49" s="183">
        <f>SUM(F2,F26,F36)</f>
        <v>0</v>
      </c>
    </row>
  </sheetData>
  <sheetProtection selectLockedCells="1"/>
  <mergeCells count="58">
    <mergeCell ref="A45:A47"/>
    <mergeCell ref="F45:F47"/>
    <mergeCell ref="G45:G47"/>
    <mergeCell ref="A41:A44"/>
    <mergeCell ref="F41:F44"/>
    <mergeCell ref="G41:G44"/>
    <mergeCell ref="E45:E47"/>
    <mergeCell ref="E41:E44"/>
    <mergeCell ref="C43:C44"/>
    <mergeCell ref="G32:G34"/>
    <mergeCell ref="A37:A40"/>
    <mergeCell ref="F37:F40"/>
    <mergeCell ref="G37:G40"/>
    <mergeCell ref="B38:C38"/>
    <mergeCell ref="B39:C39"/>
    <mergeCell ref="B40:C40"/>
    <mergeCell ref="E37:E40"/>
    <mergeCell ref="E32:E34"/>
    <mergeCell ref="A32:A34"/>
    <mergeCell ref="F32:F34"/>
    <mergeCell ref="G22:G25"/>
    <mergeCell ref="A28:A31"/>
    <mergeCell ref="F28:F31"/>
    <mergeCell ref="G28:G31"/>
    <mergeCell ref="E22:E25"/>
    <mergeCell ref="E28:E31"/>
    <mergeCell ref="A22:A25"/>
    <mergeCell ref="F22:F25"/>
    <mergeCell ref="B29:C29"/>
    <mergeCell ref="B30:C30"/>
    <mergeCell ref="B31:C31"/>
    <mergeCell ref="B27:C27"/>
    <mergeCell ref="G18:G21"/>
    <mergeCell ref="A10:A13"/>
    <mergeCell ref="F10:F13"/>
    <mergeCell ref="G10:G13"/>
    <mergeCell ref="E18:E21"/>
    <mergeCell ref="E10:E13"/>
    <mergeCell ref="A18:A21"/>
    <mergeCell ref="F18:F21"/>
    <mergeCell ref="B11:C11"/>
    <mergeCell ref="B13:C13"/>
    <mergeCell ref="B12:C12"/>
    <mergeCell ref="A3:A6"/>
    <mergeCell ref="F3:F6"/>
    <mergeCell ref="A14:A17"/>
    <mergeCell ref="F14:F17"/>
    <mergeCell ref="G14:G17"/>
    <mergeCell ref="E3:E6"/>
    <mergeCell ref="E14:E17"/>
    <mergeCell ref="A7:A9"/>
    <mergeCell ref="E7:E9"/>
    <mergeCell ref="F7:F9"/>
    <mergeCell ref="G7:G9"/>
    <mergeCell ref="G4:G6"/>
    <mergeCell ref="B4:C4"/>
    <mergeCell ref="B5:C5"/>
    <mergeCell ref="B6:C6"/>
  </mergeCells>
  <conditionalFormatting sqref="E3:F25 E27:F34 E37:F47">
    <cfRule type="containsBlanks" dxfId="12" priority="2">
      <formula>LEN(TRIM(E3))=0</formula>
    </cfRule>
  </conditionalFormatting>
  <conditionalFormatting sqref="G4:G6">
    <cfRule type="containsBlanks" dxfId="11" priority="1">
      <formula>LEN(TRIM(G4))=0</formula>
    </cfRule>
  </conditionalFormatting>
  <pageMargins left="0.25" right="0.25" top="0.75" bottom="0.75" header="0.3" footer="0.3"/>
  <pageSetup paperSize="9" orientation="portrait" r:id="rId1"/>
  <headerFooter>
    <oddHeader>&amp;L&amp;"-,Bold"LEAF ASSESSMENT
NEW PARKS&amp;R&amp;"-,Bold"PART 4
ENVIRONMENTAL SUSTAINABILITY</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54"/>
  <sheetViews>
    <sheetView showGridLines="0" showRuler="0" view="pageLayout" zoomScaleNormal="100" workbookViewId="0">
      <selection activeCell="F42" sqref="F42:F44"/>
    </sheetView>
  </sheetViews>
  <sheetFormatPr defaultColWidth="9.1796875" defaultRowHeight="13" x14ac:dyDescent="0.3"/>
  <cols>
    <col min="1" max="1" width="4.08984375" style="35" customWidth="1"/>
    <col min="2" max="2" width="7.1796875" style="36" customWidth="1"/>
    <col min="3" max="3" width="48.81640625" style="36" customWidth="1"/>
    <col min="4" max="4" width="3.1796875" style="37" customWidth="1"/>
    <col min="5" max="5" width="8.54296875" style="105" customWidth="1"/>
    <col min="6" max="6" width="8.08984375" style="105" customWidth="1"/>
    <col min="7" max="7" width="18.6328125" style="109" customWidth="1"/>
    <col min="8" max="16384" width="9.1796875" style="36"/>
  </cols>
  <sheetData>
    <row r="1" spans="1:7" ht="27" customHeight="1" x14ac:dyDescent="0.3">
      <c r="A1" s="191" t="s">
        <v>22</v>
      </c>
      <c r="B1" s="20"/>
      <c r="C1" s="20"/>
      <c r="D1" s="29" t="s">
        <v>21</v>
      </c>
      <c r="E1" s="184" t="s">
        <v>194</v>
      </c>
      <c r="F1" s="184" t="s">
        <v>195</v>
      </c>
      <c r="G1" s="107" t="s">
        <v>0</v>
      </c>
    </row>
    <row r="2" spans="1:7" s="59" customFormat="1" ht="22.75" customHeight="1" x14ac:dyDescent="0.35">
      <c r="A2" s="169">
        <v>5.0999999999999996</v>
      </c>
      <c r="B2" s="67" t="s">
        <v>63</v>
      </c>
      <c r="C2" s="71"/>
      <c r="D2" s="52">
        <f>SUM(D6,D10,D13)</f>
        <v>8</v>
      </c>
      <c r="E2" s="95">
        <f>SUM(E3:E13)</f>
        <v>0</v>
      </c>
      <c r="F2" s="95">
        <f>SUM(F3:F13)</f>
        <v>0</v>
      </c>
      <c r="G2" s="222"/>
    </row>
    <row r="3" spans="1:7" s="59" customFormat="1" ht="22.75" customHeight="1" x14ac:dyDescent="0.35">
      <c r="A3" s="260" t="s">
        <v>68</v>
      </c>
      <c r="B3" s="125" t="s">
        <v>136</v>
      </c>
      <c r="C3" s="127"/>
      <c r="D3" s="33"/>
      <c r="E3" s="267"/>
      <c r="F3" s="306"/>
      <c r="G3" s="221" t="s">
        <v>349</v>
      </c>
    </row>
    <row r="4" spans="1:7" ht="13.75" customHeight="1" x14ac:dyDescent="0.3">
      <c r="A4" s="260"/>
      <c r="B4" s="315" t="s">
        <v>137</v>
      </c>
      <c r="C4" s="315"/>
      <c r="D4" s="22">
        <v>1</v>
      </c>
      <c r="E4" s="262"/>
      <c r="F4" s="307"/>
      <c r="G4" s="262"/>
    </row>
    <row r="5" spans="1:7" ht="14.4" customHeight="1" x14ac:dyDescent="0.3">
      <c r="A5" s="260"/>
      <c r="B5" s="315" t="s">
        <v>341</v>
      </c>
      <c r="C5" s="315"/>
      <c r="D5" s="22">
        <v>2</v>
      </c>
      <c r="E5" s="262"/>
      <c r="F5" s="307"/>
      <c r="G5" s="262"/>
    </row>
    <row r="6" spans="1:7" ht="14.25" customHeight="1" x14ac:dyDescent="0.3">
      <c r="A6" s="261"/>
      <c r="B6" s="315" t="s">
        <v>342</v>
      </c>
      <c r="C6" s="315"/>
      <c r="D6" s="10">
        <v>3</v>
      </c>
      <c r="E6" s="263"/>
      <c r="F6" s="308"/>
      <c r="G6" s="262"/>
    </row>
    <row r="7" spans="1:7" s="59" customFormat="1" ht="22.75" customHeight="1" x14ac:dyDescent="0.35">
      <c r="A7" s="260" t="s">
        <v>69</v>
      </c>
      <c r="B7" s="125" t="s">
        <v>64</v>
      </c>
      <c r="C7" s="127"/>
      <c r="D7" s="33"/>
      <c r="E7" s="262"/>
      <c r="F7" s="307"/>
      <c r="G7" s="221" t="s">
        <v>349</v>
      </c>
    </row>
    <row r="8" spans="1:7" ht="15" customHeight="1" x14ac:dyDescent="0.3">
      <c r="A8" s="260"/>
      <c r="B8" s="315" t="s">
        <v>65</v>
      </c>
      <c r="C8" s="315"/>
      <c r="D8" s="22">
        <v>1</v>
      </c>
      <c r="E8" s="262"/>
      <c r="F8" s="307"/>
      <c r="G8" s="262"/>
    </row>
    <row r="9" spans="1:7" ht="14.4" customHeight="1" x14ac:dyDescent="0.3">
      <c r="A9" s="260"/>
      <c r="B9" s="315" t="s">
        <v>66</v>
      </c>
      <c r="C9" s="315"/>
      <c r="D9" s="22">
        <v>2</v>
      </c>
      <c r="E9" s="262"/>
      <c r="F9" s="307"/>
      <c r="G9" s="262"/>
    </row>
    <row r="10" spans="1:7" ht="14.4" customHeight="1" x14ac:dyDescent="0.3">
      <c r="A10" s="261"/>
      <c r="B10" s="315" t="s">
        <v>67</v>
      </c>
      <c r="C10" s="315"/>
      <c r="D10" s="10">
        <v>3</v>
      </c>
      <c r="E10" s="262"/>
      <c r="F10" s="307"/>
      <c r="G10" s="263"/>
    </row>
    <row r="11" spans="1:7" s="59" customFormat="1" ht="22.75" customHeight="1" x14ac:dyDescent="0.35">
      <c r="A11" s="322" t="s">
        <v>384</v>
      </c>
      <c r="B11" s="152" t="s">
        <v>138</v>
      </c>
      <c r="E11" s="267"/>
      <c r="F11" s="267"/>
      <c r="G11" s="264"/>
    </row>
    <row r="12" spans="1:7" ht="25.25" customHeight="1" x14ac:dyDescent="0.3">
      <c r="A12" s="323"/>
      <c r="B12" s="38" t="s">
        <v>1</v>
      </c>
      <c r="C12" s="11" t="s">
        <v>330</v>
      </c>
      <c r="D12" s="10">
        <v>1</v>
      </c>
      <c r="E12" s="262"/>
      <c r="F12" s="262"/>
      <c r="G12" s="264"/>
    </row>
    <row r="13" spans="1:7" ht="40.75" customHeight="1" x14ac:dyDescent="0.3">
      <c r="A13" s="324"/>
      <c r="B13" s="38" t="s">
        <v>3</v>
      </c>
      <c r="C13" s="11" t="s">
        <v>323</v>
      </c>
      <c r="D13" s="10">
        <v>2</v>
      </c>
      <c r="E13" s="263"/>
      <c r="F13" s="263"/>
      <c r="G13" s="265"/>
    </row>
    <row r="14" spans="1:7" s="59" customFormat="1" ht="22.75" customHeight="1" x14ac:dyDescent="0.35">
      <c r="A14" s="169">
        <v>5.2</v>
      </c>
      <c r="B14" s="67" t="s">
        <v>70</v>
      </c>
      <c r="C14" s="71"/>
      <c r="D14" s="52">
        <f>SUM(D17,D21,D24)</f>
        <v>7</v>
      </c>
      <c r="E14" s="95">
        <f>SUM(E15:E24)</f>
        <v>0</v>
      </c>
      <c r="F14" s="95">
        <f>SUM(F15:F24)</f>
        <v>0</v>
      </c>
      <c r="G14" s="108"/>
    </row>
    <row r="15" spans="1:7" s="59" customFormat="1" ht="22.75" customHeight="1" x14ac:dyDescent="0.35">
      <c r="A15" s="288" t="s">
        <v>71</v>
      </c>
      <c r="B15" s="158" t="s">
        <v>118</v>
      </c>
      <c r="E15" s="267"/>
      <c r="F15" s="267"/>
      <c r="G15" s="268"/>
    </row>
    <row r="16" spans="1:7" x14ac:dyDescent="0.3">
      <c r="A16" s="288"/>
      <c r="B16" s="11" t="s">
        <v>1</v>
      </c>
      <c r="C16" s="11" t="s">
        <v>219</v>
      </c>
      <c r="D16" s="10">
        <v>1</v>
      </c>
      <c r="E16" s="262"/>
      <c r="F16" s="262"/>
      <c r="G16" s="264"/>
    </row>
    <row r="17" spans="1:7" ht="37.25" customHeight="1" x14ac:dyDescent="0.3">
      <c r="A17" s="288"/>
      <c r="B17" s="11" t="s">
        <v>3</v>
      </c>
      <c r="C17" s="11" t="s">
        <v>220</v>
      </c>
      <c r="D17" s="10">
        <v>2</v>
      </c>
      <c r="E17" s="263"/>
      <c r="F17" s="263"/>
      <c r="G17" s="265"/>
    </row>
    <row r="18" spans="1:7" s="59" customFormat="1" ht="22.75" customHeight="1" x14ac:dyDescent="0.35">
      <c r="A18" s="260" t="s">
        <v>72</v>
      </c>
      <c r="B18" s="115" t="s">
        <v>207</v>
      </c>
      <c r="C18" s="127"/>
      <c r="D18" s="33"/>
      <c r="E18" s="262"/>
      <c r="F18" s="262"/>
      <c r="G18" s="221" t="s">
        <v>349</v>
      </c>
    </row>
    <row r="19" spans="1:7" x14ac:dyDescent="0.3">
      <c r="A19" s="260"/>
      <c r="B19" s="329" t="s">
        <v>123</v>
      </c>
      <c r="C19" s="330"/>
      <c r="D19" s="22">
        <v>1</v>
      </c>
      <c r="E19" s="262"/>
      <c r="F19" s="262"/>
      <c r="G19" s="262"/>
    </row>
    <row r="20" spans="1:7" x14ac:dyDescent="0.3">
      <c r="A20" s="260"/>
      <c r="B20" s="327" t="s">
        <v>122</v>
      </c>
      <c r="C20" s="328"/>
      <c r="D20" s="22">
        <v>2</v>
      </c>
      <c r="E20" s="262"/>
      <c r="F20" s="262"/>
      <c r="G20" s="262"/>
    </row>
    <row r="21" spans="1:7" x14ac:dyDescent="0.3">
      <c r="A21" s="261"/>
      <c r="B21" s="325" t="s">
        <v>121</v>
      </c>
      <c r="C21" s="326"/>
      <c r="D21" s="10">
        <v>3</v>
      </c>
      <c r="E21" s="262"/>
      <c r="F21" s="262"/>
      <c r="G21" s="263"/>
    </row>
    <row r="22" spans="1:7" s="59" customFormat="1" ht="22.75" customHeight="1" x14ac:dyDescent="0.35">
      <c r="A22" s="261" t="s">
        <v>73</v>
      </c>
      <c r="B22" s="115" t="s">
        <v>221</v>
      </c>
      <c r="E22" s="254"/>
      <c r="F22" s="254"/>
      <c r="G22" s="270"/>
    </row>
    <row r="23" spans="1:7" x14ac:dyDescent="0.3">
      <c r="A23" s="261"/>
      <c r="B23" s="11" t="s">
        <v>1</v>
      </c>
      <c r="C23" s="11" t="s">
        <v>120</v>
      </c>
      <c r="D23" s="10">
        <v>1</v>
      </c>
      <c r="E23" s="254"/>
      <c r="F23" s="254"/>
      <c r="G23" s="270"/>
    </row>
    <row r="24" spans="1:7" x14ac:dyDescent="0.3">
      <c r="A24" s="261"/>
      <c r="B24" s="11" t="s">
        <v>3</v>
      </c>
      <c r="C24" s="11" t="s">
        <v>119</v>
      </c>
      <c r="D24" s="10">
        <v>2</v>
      </c>
      <c r="E24" s="254"/>
      <c r="F24" s="254"/>
      <c r="G24" s="270"/>
    </row>
    <row r="25" spans="1:7" s="59" customFormat="1" ht="22.75" customHeight="1" x14ac:dyDescent="0.35">
      <c r="A25" s="34">
        <v>5.3</v>
      </c>
      <c r="B25" s="74" t="s">
        <v>74</v>
      </c>
      <c r="C25" s="159"/>
      <c r="D25" s="52">
        <f>SUM(D28,D32,D36,D39)</f>
        <v>10</v>
      </c>
      <c r="E25" s="95">
        <f>SUM(E26:E39)</f>
        <v>0</v>
      </c>
      <c r="F25" s="95">
        <f>SUM(F26:F39)</f>
        <v>0</v>
      </c>
      <c r="G25" s="108"/>
    </row>
    <row r="26" spans="1:7" s="59" customFormat="1" ht="26.4" customHeight="1" x14ac:dyDescent="0.35">
      <c r="A26" s="288" t="s">
        <v>78</v>
      </c>
      <c r="B26" s="331" t="s">
        <v>75</v>
      </c>
      <c r="C26" s="332"/>
      <c r="D26" s="333"/>
      <c r="E26" s="267"/>
      <c r="F26" s="267"/>
      <c r="G26" s="268"/>
    </row>
    <row r="27" spans="1:7" x14ac:dyDescent="0.3">
      <c r="A27" s="288"/>
      <c r="B27" s="11" t="s">
        <v>1</v>
      </c>
      <c r="C27" s="11" t="s">
        <v>331</v>
      </c>
      <c r="D27" s="10">
        <v>1</v>
      </c>
      <c r="E27" s="262"/>
      <c r="F27" s="262"/>
      <c r="G27" s="264"/>
    </row>
    <row r="28" spans="1:7" ht="37.25" customHeight="1" x14ac:dyDescent="0.3">
      <c r="A28" s="288"/>
      <c r="B28" s="11" t="s">
        <v>3</v>
      </c>
      <c r="C28" s="11" t="s">
        <v>332</v>
      </c>
      <c r="D28" s="10">
        <v>2</v>
      </c>
      <c r="E28" s="263"/>
      <c r="F28" s="263"/>
      <c r="G28" s="265"/>
    </row>
    <row r="29" spans="1:7" s="59" customFormat="1" ht="22.75" customHeight="1" x14ac:dyDescent="0.35">
      <c r="A29" s="261" t="s">
        <v>79</v>
      </c>
      <c r="B29" s="158" t="s">
        <v>76</v>
      </c>
      <c r="E29" s="254"/>
      <c r="F29" s="254"/>
      <c r="G29" s="270"/>
    </row>
    <row r="30" spans="1:7" ht="24.65" customHeight="1" x14ac:dyDescent="0.3">
      <c r="A30" s="261"/>
      <c r="B30" s="11" t="s">
        <v>1</v>
      </c>
      <c r="C30" s="11" t="s">
        <v>377</v>
      </c>
      <c r="D30" s="10">
        <v>1</v>
      </c>
      <c r="E30" s="254"/>
      <c r="F30" s="254"/>
      <c r="G30" s="270"/>
    </row>
    <row r="31" spans="1:7" ht="39.65" customHeight="1" x14ac:dyDescent="0.3">
      <c r="A31" s="261"/>
      <c r="B31" s="11" t="s">
        <v>3</v>
      </c>
      <c r="C31" s="11" t="s">
        <v>378</v>
      </c>
      <c r="D31" s="10">
        <v>2</v>
      </c>
      <c r="E31" s="254"/>
      <c r="F31" s="254"/>
      <c r="G31" s="270"/>
    </row>
    <row r="32" spans="1:7" ht="51.65" customHeight="1" x14ac:dyDescent="0.3">
      <c r="A32" s="261"/>
      <c r="B32" s="23" t="s">
        <v>5</v>
      </c>
      <c r="C32" s="11" t="s">
        <v>379</v>
      </c>
      <c r="D32" s="10">
        <v>3</v>
      </c>
      <c r="E32" s="254"/>
      <c r="F32" s="254"/>
      <c r="G32" s="270"/>
    </row>
    <row r="33" spans="1:7" s="59" customFormat="1" ht="26.4" customHeight="1" x14ac:dyDescent="0.35">
      <c r="A33" s="288" t="s">
        <v>80</v>
      </c>
      <c r="B33" s="331" t="s">
        <v>77</v>
      </c>
      <c r="C33" s="332"/>
      <c r="D33" s="333"/>
      <c r="E33" s="267"/>
      <c r="F33" s="267"/>
      <c r="G33" s="268"/>
    </row>
    <row r="34" spans="1:7" ht="26" x14ac:dyDescent="0.3">
      <c r="A34" s="288"/>
      <c r="B34" s="11" t="s">
        <v>1</v>
      </c>
      <c r="C34" s="11" t="s">
        <v>229</v>
      </c>
      <c r="D34" s="10">
        <v>1</v>
      </c>
      <c r="E34" s="262"/>
      <c r="F34" s="262"/>
      <c r="G34" s="264"/>
    </row>
    <row r="35" spans="1:7" ht="26" x14ac:dyDescent="0.3">
      <c r="A35" s="288"/>
      <c r="B35" s="11" t="s">
        <v>3</v>
      </c>
      <c r="C35" s="11" t="s">
        <v>324</v>
      </c>
      <c r="D35" s="10">
        <v>2</v>
      </c>
      <c r="E35" s="262"/>
      <c r="F35" s="262"/>
      <c r="G35" s="264"/>
    </row>
    <row r="36" spans="1:7" ht="26" x14ac:dyDescent="0.3">
      <c r="A36" s="288"/>
      <c r="B36" s="23" t="s">
        <v>5</v>
      </c>
      <c r="C36" s="11" t="s">
        <v>324</v>
      </c>
      <c r="D36" s="10">
        <v>3</v>
      </c>
      <c r="E36" s="263"/>
      <c r="F36" s="263"/>
      <c r="G36" s="265"/>
    </row>
    <row r="37" spans="1:7" s="59" customFormat="1" ht="22.75" customHeight="1" x14ac:dyDescent="0.35">
      <c r="A37" s="288" t="s">
        <v>362</v>
      </c>
      <c r="B37" s="158" t="s">
        <v>81</v>
      </c>
      <c r="E37" s="267"/>
      <c r="F37" s="267"/>
      <c r="G37" s="268"/>
    </row>
    <row r="38" spans="1:7" ht="26" x14ac:dyDescent="0.3">
      <c r="A38" s="288"/>
      <c r="B38" s="11" t="s">
        <v>1</v>
      </c>
      <c r="C38" s="11" t="s">
        <v>222</v>
      </c>
      <c r="D38" s="10">
        <v>1</v>
      </c>
      <c r="E38" s="262"/>
      <c r="F38" s="262"/>
      <c r="G38" s="264"/>
    </row>
    <row r="39" spans="1:7" x14ac:dyDescent="0.3">
      <c r="A39" s="288"/>
      <c r="B39" s="11" t="s">
        <v>3</v>
      </c>
      <c r="C39" s="11" t="s">
        <v>223</v>
      </c>
      <c r="D39" s="10">
        <v>2</v>
      </c>
      <c r="E39" s="263"/>
      <c r="F39" s="263"/>
      <c r="G39" s="265"/>
    </row>
    <row r="40" spans="1:7" ht="24" customHeight="1" x14ac:dyDescent="0.3">
      <c r="A40" s="172" t="s">
        <v>23</v>
      </c>
      <c r="B40" s="173"/>
      <c r="C40" s="174"/>
      <c r="D40" s="175"/>
      <c r="E40" s="176"/>
      <c r="F40" s="176"/>
      <c r="G40" s="177"/>
    </row>
    <row r="41" spans="1:7" s="59" customFormat="1" ht="22.75" customHeight="1" x14ac:dyDescent="0.35">
      <c r="A41" s="34">
        <v>5.4</v>
      </c>
      <c r="B41" s="156" t="s">
        <v>82</v>
      </c>
      <c r="C41" s="159"/>
      <c r="D41" s="52">
        <f>SUM(D44,D48,D52)</f>
        <v>8</v>
      </c>
      <c r="E41" s="181">
        <f>SUM(E42:E52)</f>
        <v>0</v>
      </c>
      <c r="F41" s="181">
        <f>SUM(F42:F52)</f>
        <v>0</v>
      </c>
      <c r="G41" s="180"/>
    </row>
    <row r="42" spans="1:7" s="59" customFormat="1" ht="22.75" customHeight="1" x14ac:dyDescent="0.35">
      <c r="A42" s="276" t="s">
        <v>83</v>
      </c>
      <c r="B42" s="152" t="s">
        <v>224</v>
      </c>
      <c r="E42" s="254"/>
      <c r="F42" s="254"/>
      <c r="G42" s="281"/>
    </row>
    <row r="43" spans="1:7" ht="29.4" customHeight="1" x14ac:dyDescent="0.3">
      <c r="A43" s="276"/>
      <c r="B43" s="46" t="s">
        <v>1</v>
      </c>
      <c r="C43" s="26" t="s">
        <v>335</v>
      </c>
      <c r="D43" s="41">
        <v>1</v>
      </c>
      <c r="E43" s="254"/>
      <c r="F43" s="254"/>
      <c r="G43" s="281"/>
    </row>
    <row r="44" spans="1:7" ht="54.65" customHeight="1" x14ac:dyDescent="0.3">
      <c r="A44" s="276"/>
      <c r="B44" s="47" t="s">
        <v>3</v>
      </c>
      <c r="C44" s="42" t="s">
        <v>225</v>
      </c>
      <c r="D44" s="41">
        <v>2</v>
      </c>
      <c r="E44" s="254"/>
      <c r="F44" s="254"/>
      <c r="G44" s="281"/>
    </row>
    <row r="45" spans="1:7" s="59" customFormat="1" ht="22.75" customHeight="1" x14ac:dyDescent="0.35">
      <c r="A45" s="276" t="s">
        <v>84</v>
      </c>
      <c r="B45" s="152" t="s">
        <v>333</v>
      </c>
      <c r="E45" s="267"/>
      <c r="F45" s="267"/>
      <c r="G45" s="291"/>
    </row>
    <row r="46" spans="1:7" ht="26.4" customHeight="1" x14ac:dyDescent="0.3">
      <c r="A46" s="276"/>
      <c r="B46" s="46" t="s">
        <v>1</v>
      </c>
      <c r="C46" s="40" t="s">
        <v>232</v>
      </c>
      <c r="D46" s="41">
        <v>1</v>
      </c>
      <c r="E46" s="262"/>
      <c r="F46" s="262"/>
      <c r="G46" s="292"/>
    </row>
    <row r="47" spans="1:7" ht="26" x14ac:dyDescent="0.3">
      <c r="A47" s="276"/>
      <c r="B47" s="46" t="s">
        <v>3</v>
      </c>
      <c r="C47" s="40" t="s">
        <v>230</v>
      </c>
      <c r="D47" s="41">
        <v>2</v>
      </c>
      <c r="E47" s="262"/>
      <c r="F47" s="262"/>
      <c r="G47" s="292"/>
    </row>
    <row r="48" spans="1:7" ht="54" customHeight="1" x14ac:dyDescent="0.3">
      <c r="A48" s="276"/>
      <c r="B48" s="61" t="s">
        <v>5</v>
      </c>
      <c r="C48" s="43" t="s">
        <v>231</v>
      </c>
      <c r="D48" s="41">
        <v>3</v>
      </c>
      <c r="E48" s="263"/>
      <c r="F48" s="263"/>
      <c r="G48" s="293"/>
    </row>
    <row r="49" spans="1:7" s="59" customFormat="1" ht="28.75" customHeight="1" x14ac:dyDescent="0.35">
      <c r="A49" s="276" t="s">
        <v>85</v>
      </c>
      <c r="B49" s="332" t="s">
        <v>334</v>
      </c>
      <c r="C49" s="332"/>
      <c r="D49" s="333"/>
      <c r="E49" s="267"/>
      <c r="F49" s="267"/>
      <c r="G49" s="291"/>
    </row>
    <row r="50" spans="1:7" ht="26" x14ac:dyDescent="0.3">
      <c r="A50" s="276"/>
      <c r="B50" s="46" t="s">
        <v>1</v>
      </c>
      <c r="C50" s="40" t="s">
        <v>226</v>
      </c>
      <c r="D50" s="41">
        <v>1</v>
      </c>
      <c r="E50" s="262"/>
      <c r="F50" s="262"/>
      <c r="G50" s="292"/>
    </row>
    <row r="51" spans="1:7" ht="26" x14ac:dyDescent="0.3">
      <c r="A51" s="276"/>
      <c r="B51" s="46" t="s">
        <v>3</v>
      </c>
      <c r="C51" s="40" t="s">
        <v>227</v>
      </c>
      <c r="D51" s="41">
        <v>2</v>
      </c>
      <c r="E51" s="262"/>
      <c r="F51" s="262"/>
      <c r="G51" s="292"/>
    </row>
    <row r="52" spans="1:7" ht="40.75" customHeight="1" x14ac:dyDescent="0.3">
      <c r="A52" s="276"/>
      <c r="B52" s="61" t="s">
        <v>5</v>
      </c>
      <c r="C52" s="43" t="s">
        <v>228</v>
      </c>
      <c r="D52" s="41">
        <v>3</v>
      </c>
      <c r="E52" s="263"/>
      <c r="F52" s="263"/>
      <c r="G52" s="293"/>
    </row>
    <row r="54" spans="1:7" x14ac:dyDescent="0.3">
      <c r="C54" s="231" t="s">
        <v>359</v>
      </c>
      <c r="D54" s="182">
        <f>SUM(D2,D14,D25,D41)</f>
        <v>33</v>
      </c>
      <c r="E54" s="183">
        <f>SUM(E2,E14,E25,E41)</f>
        <v>0</v>
      </c>
      <c r="F54" s="183">
        <f t="shared" ref="F54" si="0">SUM(F2,F14,F25,F41)</f>
        <v>0</v>
      </c>
    </row>
  </sheetData>
  <sheetProtection selectLockedCells="1"/>
  <mergeCells count="64">
    <mergeCell ref="A49:A52"/>
    <mergeCell ref="F49:F52"/>
    <mergeCell ref="G49:G52"/>
    <mergeCell ref="A45:A48"/>
    <mergeCell ref="F45:F48"/>
    <mergeCell ref="G45:G48"/>
    <mergeCell ref="E45:E48"/>
    <mergeCell ref="E49:E52"/>
    <mergeCell ref="B49:D49"/>
    <mergeCell ref="G42:G44"/>
    <mergeCell ref="E42:E44"/>
    <mergeCell ref="A29:A32"/>
    <mergeCell ref="F29:F32"/>
    <mergeCell ref="G29:G32"/>
    <mergeCell ref="F37:F39"/>
    <mergeCell ref="G37:G39"/>
    <mergeCell ref="A33:A36"/>
    <mergeCell ref="F33:F36"/>
    <mergeCell ref="G33:G36"/>
    <mergeCell ref="B33:D33"/>
    <mergeCell ref="A3:A6"/>
    <mergeCell ref="F3:F6"/>
    <mergeCell ref="E3:E6"/>
    <mergeCell ref="A42:A44"/>
    <mergeCell ref="F42:F44"/>
    <mergeCell ref="B4:C4"/>
    <mergeCell ref="B5:C5"/>
    <mergeCell ref="B6:C6"/>
    <mergeCell ref="B26:D26"/>
    <mergeCell ref="A37:A39"/>
    <mergeCell ref="E29:E32"/>
    <mergeCell ref="E33:E36"/>
    <mergeCell ref="E37:E39"/>
    <mergeCell ref="A22:A24"/>
    <mergeCell ref="E15:E17"/>
    <mergeCell ref="E18:E21"/>
    <mergeCell ref="F22:F24"/>
    <mergeCell ref="G22:G24"/>
    <mergeCell ref="A26:A28"/>
    <mergeCell ref="F26:F28"/>
    <mergeCell ref="G26:G28"/>
    <mergeCell ref="E22:E24"/>
    <mergeCell ref="E26:E28"/>
    <mergeCell ref="A18:A21"/>
    <mergeCell ref="F18:F21"/>
    <mergeCell ref="B21:C21"/>
    <mergeCell ref="B20:C20"/>
    <mergeCell ref="B19:C19"/>
    <mergeCell ref="G4:G6"/>
    <mergeCell ref="G8:G10"/>
    <mergeCell ref="G19:G21"/>
    <mergeCell ref="A7:A10"/>
    <mergeCell ref="F7:F10"/>
    <mergeCell ref="A11:A13"/>
    <mergeCell ref="F11:F13"/>
    <mergeCell ref="G11:G13"/>
    <mergeCell ref="E7:E10"/>
    <mergeCell ref="E11:E13"/>
    <mergeCell ref="B8:C8"/>
    <mergeCell ref="B9:C9"/>
    <mergeCell ref="B10:C10"/>
    <mergeCell ref="A15:A17"/>
    <mergeCell ref="F15:F17"/>
    <mergeCell ref="G15:G17"/>
  </mergeCells>
  <conditionalFormatting sqref="E3:F13 E15:F24 E26:F39 E42:F52">
    <cfRule type="containsBlanks" dxfId="10" priority="4">
      <formula>LEN(TRIM(E3))=0</formula>
    </cfRule>
  </conditionalFormatting>
  <conditionalFormatting sqref="G4:G6">
    <cfRule type="containsBlanks" dxfId="9" priority="3">
      <formula>LEN(TRIM(G4))=0</formula>
    </cfRule>
  </conditionalFormatting>
  <conditionalFormatting sqref="G8:G10">
    <cfRule type="containsBlanks" dxfId="8" priority="2">
      <formula>LEN(TRIM(G8))=0</formula>
    </cfRule>
  </conditionalFormatting>
  <conditionalFormatting sqref="G19:G21">
    <cfRule type="containsBlanks" dxfId="7" priority="1">
      <formula>LEN(TRIM(G19))=0</formula>
    </cfRule>
  </conditionalFormatting>
  <pageMargins left="0.25" right="0.25" top="0.75" bottom="0.75" header="0.3" footer="0.3"/>
  <pageSetup paperSize="9" orientation="portrait" r:id="rId1"/>
  <headerFooter>
    <oddHeader>&amp;L&amp;"-,Bold"LEAF ASSESSMENT
NEW PARKS&amp;R&amp;"-,Bold"PART 5 
BIODIVERSITY CONSERVATION</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44"/>
  <sheetViews>
    <sheetView showGridLines="0" showRuler="0" view="pageLayout" zoomScaleNormal="100" workbookViewId="0">
      <selection activeCell="B45" sqref="B45"/>
    </sheetView>
  </sheetViews>
  <sheetFormatPr defaultColWidth="9.1796875" defaultRowHeight="13" x14ac:dyDescent="0.3"/>
  <cols>
    <col min="1" max="1" width="4" style="35" customWidth="1"/>
    <col min="2" max="2" width="10.1796875" style="36" customWidth="1"/>
    <col min="3" max="3" width="45.08984375" style="36" customWidth="1"/>
    <col min="4" max="4" width="3.1796875" style="37" customWidth="1"/>
    <col min="5" max="5" width="8.54296875" style="105" customWidth="1"/>
    <col min="6" max="6" width="8" style="105" customWidth="1"/>
    <col min="7" max="7" width="19.54296875" style="109" customWidth="1"/>
    <col min="8" max="16384" width="9.1796875" style="36"/>
  </cols>
  <sheetData>
    <row r="1" spans="1:7" ht="27" customHeight="1" x14ac:dyDescent="0.3">
      <c r="A1" s="191" t="s">
        <v>22</v>
      </c>
      <c r="B1" s="20"/>
      <c r="C1" s="20"/>
      <c r="D1" s="29" t="s">
        <v>21</v>
      </c>
      <c r="E1" s="184" t="s">
        <v>194</v>
      </c>
      <c r="F1" s="184" t="s">
        <v>195</v>
      </c>
      <c r="G1" s="107" t="s">
        <v>0</v>
      </c>
    </row>
    <row r="2" spans="1:7" s="12" customFormat="1" ht="14.5" x14ac:dyDescent="0.35">
      <c r="A2" s="274">
        <v>6.1</v>
      </c>
      <c r="B2" s="55" t="s">
        <v>101</v>
      </c>
      <c r="C2" s="56"/>
      <c r="D2" s="277">
        <f>SUM(D7,D11,D15)</f>
        <v>9</v>
      </c>
      <c r="E2" s="336">
        <f>SUM(E4:E15)</f>
        <v>0</v>
      </c>
      <c r="F2" s="336">
        <f>SUM(F4:F15)</f>
        <v>0</v>
      </c>
      <c r="G2" s="289"/>
    </row>
    <row r="3" spans="1:7" s="12" customFormat="1" ht="15" customHeight="1" x14ac:dyDescent="0.35">
      <c r="A3" s="275"/>
      <c r="B3" s="30" t="s">
        <v>102</v>
      </c>
      <c r="C3" s="31"/>
      <c r="D3" s="338"/>
      <c r="E3" s="337"/>
      <c r="F3" s="337"/>
      <c r="G3" s="290"/>
    </row>
    <row r="4" spans="1:7" customFormat="1" ht="22.75" customHeight="1" x14ac:dyDescent="0.35">
      <c r="A4" s="261" t="s">
        <v>86</v>
      </c>
      <c r="B4" s="164" t="s">
        <v>14</v>
      </c>
      <c r="C4" s="36"/>
      <c r="D4" s="37"/>
      <c r="E4" s="267"/>
      <c r="F4" s="267"/>
      <c r="G4" s="268"/>
    </row>
    <row r="5" spans="1:7" customFormat="1" ht="26.5" x14ac:dyDescent="0.35">
      <c r="A5" s="261"/>
      <c r="B5" s="38" t="s">
        <v>11</v>
      </c>
      <c r="C5" s="24" t="s">
        <v>233</v>
      </c>
      <c r="D5" s="27">
        <v>1</v>
      </c>
      <c r="E5" s="262"/>
      <c r="F5" s="262"/>
      <c r="G5" s="264"/>
    </row>
    <row r="6" spans="1:7" customFormat="1" ht="26" x14ac:dyDescent="0.35">
      <c r="A6" s="261"/>
      <c r="B6" s="38" t="s">
        <v>13</v>
      </c>
      <c r="C6" s="11" t="s">
        <v>235</v>
      </c>
      <c r="D6" s="27">
        <v>2</v>
      </c>
      <c r="E6" s="262"/>
      <c r="F6" s="262"/>
      <c r="G6" s="264"/>
    </row>
    <row r="7" spans="1:7" customFormat="1" ht="39" x14ac:dyDescent="0.35">
      <c r="A7" s="261"/>
      <c r="B7" s="38" t="s">
        <v>12</v>
      </c>
      <c r="C7" s="11" t="s">
        <v>234</v>
      </c>
      <c r="D7" s="27">
        <v>3</v>
      </c>
      <c r="E7" s="263"/>
      <c r="F7" s="263"/>
      <c r="G7" s="265"/>
    </row>
    <row r="8" spans="1:7" customFormat="1" ht="22.75" customHeight="1" x14ac:dyDescent="0.35">
      <c r="A8" s="261" t="s">
        <v>87</v>
      </c>
      <c r="B8" s="152" t="s">
        <v>105</v>
      </c>
      <c r="C8" s="36"/>
      <c r="D8" s="37"/>
      <c r="E8" s="254"/>
      <c r="F8" s="254"/>
      <c r="G8" s="270"/>
    </row>
    <row r="9" spans="1:7" customFormat="1" ht="26" x14ac:dyDescent="0.35">
      <c r="A9" s="261"/>
      <c r="B9" s="32" t="s">
        <v>11</v>
      </c>
      <c r="C9" s="66" t="s">
        <v>236</v>
      </c>
      <c r="D9" s="27">
        <v>1</v>
      </c>
      <c r="E9" s="254"/>
      <c r="F9" s="254"/>
      <c r="G9" s="270"/>
    </row>
    <row r="10" spans="1:7" customFormat="1" ht="26" x14ac:dyDescent="0.35">
      <c r="A10" s="261"/>
      <c r="B10" s="32" t="s">
        <v>13</v>
      </c>
      <c r="C10" s="66" t="s">
        <v>237</v>
      </c>
      <c r="D10" s="27">
        <v>2</v>
      </c>
      <c r="E10" s="254"/>
      <c r="F10" s="254"/>
      <c r="G10" s="270"/>
    </row>
    <row r="11" spans="1:7" customFormat="1" ht="27.65" customHeight="1" x14ac:dyDescent="0.35">
      <c r="A11" s="261"/>
      <c r="B11" s="32" t="s">
        <v>12</v>
      </c>
      <c r="C11" s="66" t="s">
        <v>238</v>
      </c>
      <c r="D11" s="27">
        <v>3</v>
      </c>
      <c r="E11" s="254"/>
      <c r="F11" s="254"/>
      <c r="G11" s="270"/>
    </row>
    <row r="12" spans="1:7" customFormat="1" ht="22.75" customHeight="1" x14ac:dyDescent="0.35">
      <c r="A12" s="261" t="s">
        <v>214</v>
      </c>
      <c r="B12" s="152" t="s">
        <v>16</v>
      </c>
      <c r="C12" s="36"/>
      <c r="D12" s="37"/>
      <c r="E12" s="254"/>
      <c r="F12" s="254"/>
      <c r="G12" s="270"/>
    </row>
    <row r="13" spans="1:7" customFormat="1" ht="26" x14ac:dyDescent="0.35">
      <c r="A13" s="261"/>
      <c r="B13" s="33" t="s">
        <v>1</v>
      </c>
      <c r="C13" s="11" t="s">
        <v>239</v>
      </c>
      <c r="D13" s="27">
        <v>1</v>
      </c>
      <c r="E13" s="254"/>
      <c r="F13" s="254"/>
      <c r="G13" s="270"/>
    </row>
    <row r="14" spans="1:7" customFormat="1" ht="30" customHeight="1" x14ac:dyDescent="0.35">
      <c r="A14" s="261"/>
      <c r="B14" s="33" t="s">
        <v>3</v>
      </c>
      <c r="C14" s="11" t="s">
        <v>240</v>
      </c>
      <c r="D14" s="27">
        <v>2</v>
      </c>
      <c r="E14" s="254"/>
      <c r="F14" s="254"/>
      <c r="G14" s="270"/>
    </row>
    <row r="15" spans="1:7" customFormat="1" ht="26" x14ac:dyDescent="0.35">
      <c r="A15" s="261"/>
      <c r="B15" s="33" t="s">
        <v>5</v>
      </c>
      <c r="C15" s="11" t="s">
        <v>241</v>
      </c>
      <c r="D15" s="27">
        <v>3</v>
      </c>
      <c r="E15" s="254"/>
      <c r="F15" s="254"/>
      <c r="G15" s="270"/>
    </row>
    <row r="16" spans="1:7" ht="26.4" customHeight="1" x14ac:dyDescent="0.3">
      <c r="A16" s="92">
        <v>6.2</v>
      </c>
      <c r="B16" s="93" t="s">
        <v>274</v>
      </c>
      <c r="C16" s="94"/>
      <c r="D16" s="95">
        <f>SUM(D19,D22,D25,D28,D31,D32)</f>
        <v>11</v>
      </c>
      <c r="E16" s="95">
        <f>SUM(E17:E32)</f>
        <v>0</v>
      </c>
      <c r="F16" s="95">
        <f>SUM(F17:F32)</f>
        <v>0</v>
      </c>
      <c r="G16" s="108"/>
    </row>
    <row r="17" spans="1:7" ht="22.75" customHeight="1" x14ac:dyDescent="0.3">
      <c r="A17" s="339" t="s">
        <v>88</v>
      </c>
      <c r="B17" s="165" t="s">
        <v>338</v>
      </c>
      <c r="D17" s="36"/>
      <c r="E17" s="267"/>
      <c r="F17" s="267"/>
      <c r="G17" s="268"/>
    </row>
    <row r="18" spans="1:7" x14ac:dyDescent="0.3">
      <c r="A18" s="339"/>
      <c r="B18" s="96" t="s">
        <v>1</v>
      </c>
      <c r="C18" s="80" t="s">
        <v>277</v>
      </c>
      <c r="D18" s="81">
        <v>1</v>
      </c>
      <c r="E18" s="262"/>
      <c r="F18" s="262"/>
      <c r="G18" s="264"/>
    </row>
    <row r="19" spans="1:7" ht="28.75" customHeight="1" x14ac:dyDescent="0.3">
      <c r="A19" s="339"/>
      <c r="B19" s="96" t="s">
        <v>3</v>
      </c>
      <c r="C19" s="80" t="s">
        <v>278</v>
      </c>
      <c r="D19" s="81">
        <v>2</v>
      </c>
      <c r="E19" s="263"/>
      <c r="F19" s="263"/>
      <c r="G19" s="265"/>
    </row>
    <row r="20" spans="1:7" ht="28.25" customHeight="1" x14ac:dyDescent="0.3">
      <c r="A20" s="305" t="s">
        <v>89</v>
      </c>
      <c r="B20" s="351" t="s">
        <v>280</v>
      </c>
      <c r="C20" s="352"/>
      <c r="D20" s="353"/>
      <c r="E20" s="262"/>
      <c r="F20" s="262"/>
      <c r="G20" s="264"/>
    </row>
    <row r="21" spans="1:7" x14ac:dyDescent="0.3">
      <c r="A21" s="305"/>
      <c r="B21" s="166" t="s">
        <v>1</v>
      </c>
      <c r="C21" s="77" t="s">
        <v>279</v>
      </c>
      <c r="D21" s="78">
        <v>1</v>
      </c>
      <c r="E21" s="262"/>
      <c r="F21" s="262"/>
      <c r="G21" s="264"/>
    </row>
    <row r="22" spans="1:7" ht="42" customHeight="1" x14ac:dyDescent="0.3">
      <c r="A22" s="250"/>
      <c r="B22" s="99" t="s">
        <v>3</v>
      </c>
      <c r="C22" s="80" t="s">
        <v>281</v>
      </c>
      <c r="D22" s="81">
        <v>2</v>
      </c>
      <c r="E22" s="262"/>
      <c r="F22" s="262"/>
      <c r="G22" s="264"/>
    </row>
    <row r="23" spans="1:7" ht="22.75" customHeight="1" x14ac:dyDescent="0.3">
      <c r="A23" s="250" t="s">
        <v>300</v>
      </c>
      <c r="B23" s="167" t="s">
        <v>336</v>
      </c>
      <c r="D23" s="36"/>
      <c r="E23" s="254"/>
      <c r="F23" s="254"/>
      <c r="G23" s="270"/>
    </row>
    <row r="24" spans="1:7" x14ac:dyDescent="0.3">
      <c r="A24" s="250"/>
      <c r="B24" s="96" t="s">
        <v>1</v>
      </c>
      <c r="C24" s="80" t="s">
        <v>282</v>
      </c>
      <c r="D24" s="81">
        <v>1</v>
      </c>
      <c r="E24" s="254"/>
      <c r="F24" s="254"/>
      <c r="G24" s="270"/>
    </row>
    <row r="25" spans="1:7" ht="39" x14ac:dyDescent="0.3">
      <c r="A25" s="250"/>
      <c r="B25" s="99" t="s">
        <v>3</v>
      </c>
      <c r="C25" s="80" t="s">
        <v>276</v>
      </c>
      <c r="D25" s="81">
        <v>2</v>
      </c>
      <c r="E25" s="254"/>
      <c r="F25" s="254"/>
      <c r="G25" s="270"/>
    </row>
    <row r="26" spans="1:7" ht="22.75" customHeight="1" x14ac:dyDescent="0.3">
      <c r="A26" s="342" t="s">
        <v>301</v>
      </c>
      <c r="B26" s="160" t="s">
        <v>275</v>
      </c>
      <c r="D26" s="36"/>
      <c r="E26" s="345"/>
      <c r="F26" s="345"/>
      <c r="G26" s="348"/>
    </row>
    <row r="27" spans="1:7" ht="26" x14ac:dyDescent="0.3">
      <c r="A27" s="343"/>
      <c r="B27" s="99" t="s">
        <v>1</v>
      </c>
      <c r="C27" s="80" t="s">
        <v>400</v>
      </c>
      <c r="D27" s="81">
        <v>1</v>
      </c>
      <c r="E27" s="346"/>
      <c r="F27" s="346"/>
      <c r="G27" s="349"/>
    </row>
    <row r="28" spans="1:7" ht="25.75" customHeight="1" x14ac:dyDescent="0.3">
      <c r="A28" s="344"/>
      <c r="B28" s="99" t="s">
        <v>3</v>
      </c>
      <c r="C28" s="80" t="s">
        <v>401</v>
      </c>
      <c r="D28" s="81">
        <v>2</v>
      </c>
      <c r="E28" s="347"/>
      <c r="F28" s="347"/>
      <c r="G28" s="350"/>
    </row>
    <row r="29" spans="1:7" ht="22.75" customHeight="1" x14ac:dyDescent="0.3">
      <c r="A29" s="340" t="s">
        <v>302</v>
      </c>
      <c r="B29" s="162" t="s">
        <v>337</v>
      </c>
      <c r="C29" s="117"/>
      <c r="D29" s="118"/>
      <c r="E29" s="267"/>
      <c r="F29" s="267"/>
      <c r="G29" s="268"/>
    </row>
    <row r="30" spans="1:7" ht="30.65" customHeight="1" x14ac:dyDescent="0.3">
      <c r="A30" s="341"/>
      <c r="B30" s="96" t="s">
        <v>11</v>
      </c>
      <c r="C30" s="80" t="s">
        <v>380</v>
      </c>
      <c r="D30" s="81">
        <v>1</v>
      </c>
      <c r="E30" s="262"/>
      <c r="F30" s="262"/>
      <c r="G30" s="264"/>
    </row>
    <row r="31" spans="1:7" ht="39" x14ac:dyDescent="0.3">
      <c r="A31" s="305"/>
      <c r="B31" s="96" t="s">
        <v>12</v>
      </c>
      <c r="C31" s="80" t="s">
        <v>381</v>
      </c>
      <c r="D31" s="81">
        <v>2</v>
      </c>
      <c r="E31" s="263"/>
      <c r="F31" s="263"/>
      <c r="G31" s="265"/>
    </row>
    <row r="32" spans="1:7" ht="27" customHeight="1" x14ac:dyDescent="0.3">
      <c r="A32" s="225" t="s">
        <v>351</v>
      </c>
      <c r="B32" s="282" t="s">
        <v>350</v>
      </c>
      <c r="C32" s="283"/>
      <c r="D32" s="226">
        <v>1</v>
      </c>
      <c r="E32" s="223"/>
      <c r="F32" s="223"/>
      <c r="G32" s="224"/>
    </row>
    <row r="33" spans="1:7" ht="27" customHeight="1" x14ac:dyDescent="0.3">
      <c r="A33" s="172" t="s">
        <v>23</v>
      </c>
      <c r="B33" s="173"/>
      <c r="C33" s="174"/>
      <c r="D33" s="175"/>
      <c r="E33" s="176"/>
      <c r="F33" s="176"/>
      <c r="G33" s="177"/>
    </row>
    <row r="34" spans="1:7" ht="13.75" customHeight="1" x14ac:dyDescent="0.3">
      <c r="A34" s="334">
        <v>6.3</v>
      </c>
      <c r="B34" s="163" t="s">
        <v>247</v>
      </c>
      <c r="C34" s="161"/>
      <c r="D34" s="336">
        <f>SUM(D38,D42)</f>
        <v>5</v>
      </c>
      <c r="E34" s="336">
        <f>SUM(E36:E42)</f>
        <v>0</v>
      </c>
      <c r="F34" s="336">
        <f>SUM(F36:F42)</f>
        <v>0</v>
      </c>
      <c r="G34" s="289"/>
    </row>
    <row r="35" spans="1:7" x14ac:dyDescent="0.3">
      <c r="A35" s="335"/>
      <c r="B35" s="97" t="s">
        <v>248</v>
      </c>
      <c r="C35" s="98"/>
      <c r="D35" s="337"/>
      <c r="E35" s="337"/>
      <c r="F35" s="337"/>
      <c r="G35" s="290"/>
    </row>
    <row r="36" spans="1:7" customFormat="1" ht="22.75" customHeight="1" x14ac:dyDescent="0.35">
      <c r="A36" s="250" t="s">
        <v>340</v>
      </c>
      <c r="B36" s="168" t="s">
        <v>18</v>
      </c>
      <c r="C36" s="36"/>
      <c r="D36" s="37"/>
      <c r="E36" s="254"/>
      <c r="F36" s="254"/>
      <c r="G36" s="270"/>
    </row>
    <row r="37" spans="1:7" customFormat="1" ht="26" x14ac:dyDescent="0.35">
      <c r="A37" s="250"/>
      <c r="B37" s="99" t="s">
        <v>1</v>
      </c>
      <c r="C37" s="80" t="s">
        <v>198</v>
      </c>
      <c r="D37" s="85">
        <v>1</v>
      </c>
      <c r="E37" s="254"/>
      <c r="F37" s="254"/>
      <c r="G37" s="270"/>
    </row>
    <row r="38" spans="1:7" customFormat="1" ht="41.4" customHeight="1" x14ac:dyDescent="0.35">
      <c r="A38" s="250"/>
      <c r="B38" s="99" t="s">
        <v>3</v>
      </c>
      <c r="C38" s="80" t="s">
        <v>104</v>
      </c>
      <c r="D38" s="85">
        <v>2</v>
      </c>
      <c r="E38" s="254"/>
      <c r="F38" s="254"/>
      <c r="G38" s="270"/>
    </row>
    <row r="39" spans="1:7" customFormat="1" ht="22.75" customHeight="1" x14ac:dyDescent="0.35">
      <c r="A39" s="250" t="s">
        <v>339</v>
      </c>
      <c r="B39" s="165" t="s">
        <v>124</v>
      </c>
      <c r="C39" s="36"/>
      <c r="D39" s="37"/>
      <c r="E39" s="267"/>
      <c r="F39" s="267"/>
      <c r="G39" s="264"/>
    </row>
    <row r="40" spans="1:7" customFormat="1" ht="14.5" x14ac:dyDescent="0.35">
      <c r="A40" s="250"/>
      <c r="B40" s="99" t="s">
        <v>1</v>
      </c>
      <c r="C40" s="80" t="s">
        <v>242</v>
      </c>
      <c r="D40" s="85">
        <v>1</v>
      </c>
      <c r="E40" s="262"/>
      <c r="F40" s="262"/>
      <c r="G40" s="264"/>
    </row>
    <row r="41" spans="1:7" customFormat="1" ht="26.5" x14ac:dyDescent="0.35">
      <c r="A41" s="250"/>
      <c r="B41" s="99" t="s">
        <v>3</v>
      </c>
      <c r="C41" s="82" t="s">
        <v>243</v>
      </c>
      <c r="D41" s="85">
        <v>2</v>
      </c>
      <c r="E41" s="262"/>
      <c r="F41" s="262"/>
      <c r="G41" s="264"/>
    </row>
    <row r="42" spans="1:7" customFormat="1" ht="26" x14ac:dyDescent="0.35">
      <c r="A42" s="250"/>
      <c r="B42" s="99" t="s">
        <v>5</v>
      </c>
      <c r="C42" s="80" t="s">
        <v>244</v>
      </c>
      <c r="D42" s="85">
        <v>3</v>
      </c>
      <c r="E42" s="263"/>
      <c r="F42" s="263"/>
      <c r="G42" s="265"/>
    </row>
    <row r="44" spans="1:7" x14ac:dyDescent="0.3">
      <c r="C44" s="231" t="s">
        <v>360</v>
      </c>
      <c r="D44" s="196">
        <f>SUM(D2,D16,D34)</f>
        <v>25</v>
      </c>
      <c r="E44" s="183">
        <f>SUM(E2,E16,E34)</f>
        <v>0</v>
      </c>
      <c r="F44" s="183">
        <f>SUM(F2,F16,F34)</f>
        <v>0</v>
      </c>
    </row>
  </sheetData>
  <sheetProtection selectLockedCells="1"/>
  <mergeCells count="52">
    <mergeCell ref="B20:D20"/>
    <mergeCell ref="F20:F22"/>
    <mergeCell ref="G20:G22"/>
    <mergeCell ref="G34:G35"/>
    <mergeCell ref="E23:E25"/>
    <mergeCell ref="F23:F25"/>
    <mergeCell ref="B32:C32"/>
    <mergeCell ref="A17:A19"/>
    <mergeCell ref="F17:F19"/>
    <mergeCell ref="G17:G19"/>
    <mergeCell ref="E29:E31"/>
    <mergeCell ref="E17:E19"/>
    <mergeCell ref="A29:A31"/>
    <mergeCell ref="E20:E22"/>
    <mergeCell ref="A20:A22"/>
    <mergeCell ref="G23:G25"/>
    <mergeCell ref="A23:A25"/>
    <mergeCell ref="F29:F31"/>
    <mergeCell ref="G29:G31"/>
    <mergeCell ref="A26:A28"/>
    <mergeCell ref="E26:E28"/>
    <mergeCell ref="F26:F28"/>
    <mergeCell ref="G26:G28"/>
    <mergeCell ref="A4:A7"/>
    <mergeCell ref="F4:F7"/>
    <mergeCell ref="G4:G7"/>
    <mergeCell ref="D2:D3"/>
    <mergeCell ref="F2:F3"/>
    <mergeCell ref="G2:G3"/>
    <mergeCell ref="E2:E3"/>
    <mergeCell ref="E4:E7"/>
    <mergeCell ref="A2:A3"/>
    <mergeCell ref="A8:A11"/>
    <mergeCell ref="F8:F11"/>
    <mergeCell ref="G12:G15"/>
    <mergeCell ref="G8:G11"/>
    <mergeCell ref="E8:E11"/>
    <mergeCell ref="E12:E15"/>
    <mergeCell ref="A12:A15"/>
    <mergeCell ref="F12:F15"/>
    <mergeCell ref="A34:A35"/>
    <mergeCell ref="D34:D35"/>
    <mergeCell ref="E34:E35"/>
    <mergeCell ref="F34:F35"/>
    <mergeCell ref="A36:A38"/>
    <mergeCell ref="F36:F38"/>
    <mergeCell ref="G36:G38"/>
    <mergeCell ref="E36:E38"/>
    <mergeCell ref="A39:A42"/>
    <mergeCell ref="F39:F42"/>
    <mergeCell ref="G39:G42"/>
    <mergeCell ref="E39:E42"/>
  </mergeCells>
  <conditionalFormatting sqref="E4:F15 E17:F32 E36:F42">
    <cfRule type="containsBlanks" dxfId="6" priority="1">
      <formula>LEN(TRIM(E4))=0</formula>
    </cfRule>
  </conditionalFormatting>
  <pageMargins left="0.25" right="0.25" top="0.75" bottom="0.75" header="0.3" footer="0.3"/>
  <pageSetup paperSize="9" orientation="portrait" r:id="rId1"/>
  <headerFooter>
    <oddHeader>&amp;L&amp;"-,Bold"LEAF ASSESSMENT
NEW PARKS&amp;R&amp;"-,Bold"PART 6 
MAINTENANCE</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7318F-9C00-4320-B1D2-19AD16E8E0EB}">
  <dimension ref="A1:E7"/>
  <sheetViews>
    <sheetView showGridLines="0" showRuler="0" view="pageLayout" zoomScaleNormal="100" workbookViewId="0">
      <selection activeCell="E2" sqref="E2:E7"/>
    </sheetView>
  </sheetViews>
  <sheetFormatPr defaultColWidth="9.1796875" defaultRowHeight="13" x14ac:dyDescent="0.3"/>
  <cols>
    <col min="1" max="1" width="38.1796875" style="36" customWidth="1"/>
    <col min="2" max="2" width="3.1796875" style="37" customWidth="1"/>
    <col min="3" max="3" width="9.08984375" style="105" customWidth="1"/>
    <col min="4" max="4" width="8.81640625" style="105" customWidth="1"/>
    <col min="5" max="5" width="39.36328125" style="109" customWidth="1"/>
    <col min="6" max="16384" width="9.1796875" style="36"/>
  </cols>
  <sheetData>
    <row r="1" spans="1:5" ht="21" customHeight="1" x14ac:dyDescent="0.3">
      <c r="A1" s="197" t="s">
        <v>344</v>
      </c>
      <c r="B1" s="195" t="s">
        <v>21</v>
      </c>
      <c r="C1" s="198" t="s">
        <v>194</v>
      </c>
      <c r="D1" s="198" t="s">
        <v>195</v>
      </c>
      <c r="E1" s="199" t="s">
        <v>0</v>
      </c>
    </row>
    <row r="2" spans="1:5" customFormat="1" ht="120" customHeight="1" x14ac:dyDescent="0.35">
      <c r="A2" s="157" t="s">
        <v>345</v>
      </c>
      <c r="C2" s="267"/>
      <c r="D2" s="267"/>
      <c r="E2" s="268"/>
    </row>
    <row r="3" spans="1:5" customFormat="1" ht="14.5" x14ac:dyDescent="0.35">
      <c r="A3" s="354" t="s">
        <v>292</v>
      </c>
      <c r="B3" s="27">
        <v>1</v>
      </c>
      <c r="C3" s="262"/>
      <c r="D3" s="262"/>
      <c r="E3" s="264"/>
    </row>
    <row r="4" spans="1:5" customFormat="1" ht="14.5" x14ac:dyDescent="0.35">
      <c r="A4" s="355"/>
      <c r="B4" s="27">
        <v>2</v>
      </c>
      <c r="C4" s="262"/>
      <c r="D4" s="262"/>
      <c r="E4" s="264"/>
    </row>
    <row r="5" spans="1:5" customFormat="1" ht="14.5" x14ac:dyDescent="0.35">
      <c r="A5" s="354" t="s">
        <v>293</v>
      </c>
      <c r="B5" s="27">
        <v>3</v>
      </c>
      <c r="C5" s="262"/>
      <c r="D5" s="262"/>
      <c r="E5" s="264"/>
    </row>
    <row r="6" spans="1:5" customFormat="1" ht="14.5" x14ac:dyDescent="0.35">
      <c r="A6" s="355"/>
      <c r="B6" s="27">
        <v>4</v>
      </c>
      <c r="C6" s="262"/>
      <c r="D6" s="262"/>
      <c r="E6" s="264"/>
    </row>
    <row r="7" spans="1:5" customFormat="1" ht="22.25" customHeight="1" x14ac:dyDescent="0.35">
      <c r="A7" s="10" t="s">
        <v>311</v>
      </c>
      <c r="B7" s="27">
        <v>5</v>
      </c>
      <c r="C7" s="263"/>
      <c r="D7" s="263"/>
      <c r="E7" s="265"/>
    </row>
  </sheetData>
  <sheetProtection selectLockedCells="1"/>
  <mergeCells count="5">
    <mergeCell ref="C2:C7"/>
    <mergeCell ref="D2:D7"/>
    <mergeCell ref="E2:E7"/>
    <mergeCell ref="A5:A6"/>
    <mergeCell ref="A3:A4"/>
  </mergeCells>
  <conditionalFormatting sqref="C2:D7">
    <cfRule type="containsBlanks" dxfId="5" priority="1">
      <formula>LEN(TRIM(C2))=0</formula>
    </cfRule>
  </conditionalFormatting>
  <pageMargins left="0.25" right="0.25" top="0.75" bottom="0.75" header="0.3" footer="0.3"/>
  <pageSetup paperSize="9" orientation="portrait" r:id="rId1"/>
  <headerFooter>
    <oddHeader>&amp;L&amp;"-,Bold"LEAF ASSESSMENT
NEW PARKS &amp;R&amp;"-,Bold"BONUS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2:F41"/>
  <sheetViews>
    <sheetView showGridLines="0" showRuler="0" view="pageLayout" topLeftCell="A34" zoomScaleNormal="100" workbookViewId="0">
      <selection activeCell="C30" sqref="C30"/>
    </sheetView>
  </sheetViews>
  <sheetFormatPr defaultRowHeight="14.5" x14ac:dyDescent="0.35"/>
  <cols>
    <col min="1" max="1" width="4.1796875" style="65" bestFit="1" customWidth="1"/>
    <col min="2" max="2" width="44.90625" customWidth="1"/>
    <col min="3" max="3" width="12" style="1" customWidth="1"/>
    <col min="4" max="4" width="14.453125" style="1" customWidth="1"/>
    <col min="5" max="5" width="14.1796875" customWidth="1"/>
    <col min="7" max="7" width="11.453125" customWidth="1"/>
  </cols>
  <sheetData>
    <row r="2" spans="1:5" ht="49.75" customHeight="1" x14ac:dyDescent="0.35">
      <c r="A2" s="64" t="s">
        <v>97</v>
      </c>
      <c r="B2" s="62" t="s">
        <v>96</v>
      </c>
      <c r="C2" s="63" t="s">
        <v>201</v>
      </c>
      <c r="D2" s="205" t="s">
        <v>199</v>
      </c>
      <c r="E2" s="206" t="s">
        <v>200</v>
      </c>
    </row>
    <row r="3" spans="1:5" s="58" customFormat="1" ht="19.75" customHeight="1" x14ac:dyDescent="0.35">
      <c r="A3" s="202">
        <v>1</v>
      </c>
      <c r="B3" s="209" t="s">
        <v>257</v>
      </c>
      <c r="C3" s="203">
        <f>SUM(C4:C7)</f>
        <v>23</v>
      </c>
      <c r="D3" s="210">
        <v>0</v>
      </c>
      <c r="E3" s="211">
        <v>0</v>
      </c>
    </row>
    <row r="4" spans="1:5" x14ac:dyDescent="0.35">
      <c r="A4" s="5">
        <v>1.1000000000000001</v>
      </c>
      <c r="B4" s="5" t="str">
        <f>Part1!_Toc25842604</f>
        <v>Overall Landscape Concept and Layout</v>
      </c>
      <c r="C4" s="3">
        <f>Part1!D2</f>
        <v>8</v>
      </c>
      <c r="D4" s="3">
        <f>Part1!E2</f>
        <v>0</v>
      </c>
      <c r="E4" s="3">
        <f>Part1!F2</f>
        <v>0</v>
      </c>
    </row>
    <row r="5" spans="1:5" x14ac:dyDescent="0.35">
      <c r="A5" s="5">
        <v>1.2</v>
      </c>
      <c r="B5" s="6" t="str">
        <f>Part1!B13</f>
        <v>User Comfort</v>
      </c>
      <c r="C5" s="3">
        <f>Part1!D13</f>
        <v>9</v>
      </c>
      <c r="D5" s="3">
        <f>Part1!E13</f>
        <v>0</v>
      </c>
      <c r="E5" s="3">
        <f>Part1!F13</f>
        <v>0</v>
      </c>
    </row>
    <row r="6" spans="1:5" x14ac:dyDescent="0.35">
      <c r="A6" s="5" t="s">
        <v>215</v>
      </c>
      <c r="B6" s="6" t="str">
        <f>Part1!B27</f>
        <v>Unique Park Features</v>
      </c>
      <c r="C6" s="3">
        <f>Part1!D27</f>
        <v>3</v>
      </c>
      <c r="D6" s="3">
        <f>Part1!E27</f>
        <v>0</v>
      </c>
      <c r="E6" s="3">
        <f>Part1!F27</f>
        <v>0</v>
      </c>
    </row>
    <row r="7" spans="1:5" x14ac:dyDescent="0.35">
      <c r="A7" s="249">
        <v>1.4</v>
      </c>
      <c r="B7" s="6" t="s">
        <v>399</v>
      </c>
      <c r="C7" s="3">
        <v>3</v>
      </c>
      <c r="D7" s="3">
        <v>0</v>
      </c>
      <c r="E7" s="3">
        <v>0</v>
      </c>
    </row>
    <row r="8" spans="1:5" s="58" customFormat="1" ht="19.75" customHeight="1" x14ac:dyDescent="0.35">
      <c r="A8" s="202">
        <v>2</v>
      </c>
      <c r="B8" s="209" t="s">
        <v>90</v>
      </c>
      <c r="C8" s="203">
        <f>SUM(C9:C10)</f>
        <v>14</v>
      </c>
      <c r="D8" s="210">
        <v>0</v>
      </c>
      <c r="E8" s="211">
        <v>0</v>
      </c>
    </row>
    <row r="9" spans="1:5" x14ac:dyDescent="0.35">
      <c r="A9" s="5">
        <v>2.1</v>
      </c>
      <c r="B9" s="5" t="str">
        <f>Part2!_Toc25842604</f>
        <v>Wayfinding</v>
      </c>
      <c r="C9" s="3">
        <f>Part2!D2</f>
        <v>8</v>
      </c>
      <c r="D9" s="3">
        <f>Part2!E2</f>
        <v>0</v>
      </c>
      <c r="E9" s="3">
        <f>Part2!F2</f>
        <v>0</v>
      </c>
    </row>
    <row r="10" spans="1:5" x14ac:dyDescent="0.35">
      <c r="A10" s="5" t="s">
        <v>139</v>
      </c>
      <c r="B10" s="6" t="str">
        <f>Part2!B16</f>
        <v>Universal Design</v>
      </c>
      <c r="C10" s="3">
        <f>Part2!D16</f>
        <v>6</v>
      </c>
      <c r="D10" s="3">
        <f>Part2!E16</f>
        <v>0</v>
      </c>
      <c r="E10" s="3">
        <f>Part2!F16</f>
        <v>0</v>
      </c>
    </row>
    <row r="11" spans="1:5" s="58" customFormat="1" ht="19.75" customHeight="1" x14ac:dyDescent="0.35">
      <c r="A11" s="202">
        <v>3</v>
      </c>
      <c r="B11" s="209" t="s">
        <v>91</v>
      </c>
      <c r="C11" s="203">
        <f>SUM(C12:C15)</f>
        <v>27</v>
      </c>
      <c r="D11" s="210">
        <v>0</v>
      </c>
      <c r="E11" s="211">
        <v>0</v>
      </c>
    </row>
    <row r="12" spans="1:5" x14ac:dyDescent="0.35">
      <c r="A12" s="5">
        <v>3.1</v>
      </c>
      <c r="B12" s="5" t="str">
        <f>Part3!_Toc25842604</f>
        <v>Facilities &amp; Amenities</v>
      </c>
      <c r="C12" s="3">
        <f>Part3!D2</f>
        <v>8</v>
      </c>
      <c r="D12" s="3">
        <f>Part3!E2</f>
        <v>0</v>
      </c>
      <c r="E12" s="3">
        <f>Part3!F2</f>
        <v>0</v>
      </c>
    </row>
    <row r="13" spans="1:5" x14ac:dyDescent="0.35">
      <c r="A13" s="5" t="s">
        <v>140</v>
      </c>
      <c r="B13" s="6" t="str">
        <f>Part3!B15</f>
        <v>Lighting</v>
      </c>
      <c r="C13" s="3">
        <f>Part3!D15</f>
        <v>5</v>
      </c>
      <c r="D13" s="3">
        <f>Part3!E15</f>
        <v>0</v>
      </c>
      <c r="E13" s="3">
        <f>Part3!F15</f>
        <v>0</v>
      </c>
    </row>
    <row r="14" spans="1:5" x14ac:dyDescent="0.35">
      <c r="A14" s="5" t="s">
        <v>141</v>
      </c>
      <c r="B14" s="6" t="str">
        <f>Part3!B23:C23</f>
        <v>Toilets</v>
      </c>
      <c r="C14" s="3">
        <f>Part3!D23</f>
        <v>6</v>
      </c>
      <c r="D14" s="3">
        <f>Part3!E23</f>
        <v>0</v>
      </c>
      <c r="E14" s="3">
        <f>Part3!F23</f>
        <v>0</v>
      </c>
    </row>
    <row r="15" spans="1:5" x14ac:dyDescent="0.35">
      <c r="A15" s="5" t="s">
        <v>142</v>
      </c>
      <c r="B15" s="6" t="str">
        <f>Part3!B33</f>
        <v>Community Engagement</v>
      </c>
      <c r="C15" s="3">
        <f>Part3!D33</f>
        <v>8</v>
      </c>
      <c r="D15" s="3">
        <f>Part3!E33</f>
        <v>0</v>
      </c>
      <c r="E15" s="3">
        <f>Part3!F33</f>
        <v>0</v>
      </c>
    </row>
    <row r="16" spans="1:5" s="58" customFormat="1" ht="19.75" customHeight="1" x14ac:dyDescent="0.35">
      <c r="A16" s="202">
        <v>4</v>
      </c>
      <c r="B16" s="209" t="s">
        <v>92</v>
      </c>
      <c r="C16" s="203">
        <f>SUM(C17:C19)</f>
        <v>31</v>
      </c>
      <c r="D16" s="210">
        <v>0</v>
      </c>
      <c r="E16" s="211">
        <v>0</v>
      </c>
    </row>
    <row r="17" spans="1:5" x14ac:dyDescent="0.35">
      <c r="A17" s="5">
        <v>4.0999999999999996</v>
      </c>
      <c r="B17" s="5" t="s">
        <v>45</v>
      </c>
      <c r="C17" s="3">
        <f>Part4!D2</f>
        <v>17</v>
      </c>
      <c r="D17" s="3">
        <f>Part4!E2</f>
        <v>0</v>
      </c>
      <c r="E17" s="3">
        <f>Part4!F2</f>
        <v>0</v>
      </c>
    </row>
    <row r="18" spans="1:5" x14ac:dyDescent="0.35">
      <c r="A18" s="5">
        <v>4.2</v>
      </c>
      <c r="B18" s="5" t="s">
        <v>51</v>
      </c>
      <c r="C18" s="3">
        <f>Part4!D26</f>
        <v>6</v>
      </c>
      <c r="D18" s="3">
        <f>Part4!E26</f>
        <v>0</v>
      </c>
      <c r="E18" s="3">
        <f>Part4!F26</f>
        <v>0</v>
      </c>
    </row>
    <row r="19" spans="1:5" x14ac:dyDescent="0.35">
      <c r="A19" s="5" t="s">
        <v>143</v>
      </c>
      <c r="B19" s="6" t="s">
        <v>59</v>
      </c>
      <c r="C19" s="3">
        <f>Part4!D36</f>
        <v>8</v>
      </c>
      <c r="D19" s="3">
        <f>Part4!E36</f>
        <v>0</v>
      </c>
      <c r="E19" s="3">
        <f>Part4!F36</f>
        <v>0</v>
      </c>
    </row>
    <row r="20" spans="1:5" s="58" customFormat="1" ht="19.75" customHeight="1" x14ac:dyDescent="0.35">
      <c r="A20" s="202">
        <v>5</v>
      </c>
      <c r="B20" s="209" t="s">
        <v>93</v>
      </c>
      <c r="C20" s="203">
        <f>SUM(C21:C24)</f>
        <v>33</v>
      </c>
      <c r="D20" s="210">
        <v>0</v>
      </c>
      <c r="E20" s="211">
        <v>0</v>
      </c>
    </row>
    <row r="21" spans="1:5" x14ac:dyDescent="0.35">
      <c r="A21" s="5">
        <v>5.0999999999999996</v>
      </c>
      <c r="B21" s="5" t="s">
        <v>63</v>
      </c>
      <c r="C21" s="3">
        <f>Part5!D2</f>
        <v>8</v>
      </c>
      <c r="D21" s="3">
        <f>Part5!E2</f>
        <v>0</v>
      </c>
      <c r="E21" s="3">
        <f>Part5!F2</f>
        <v>0</v>
      </c>
    </row>
    <row r="22" spans="1:5" x14ac:dyDescent="0.35">
      <c r="A22" s="5">
        <v>5.2</v>
      </c>
      <c r="B22" s="5" t="s">
        <v>70</v>
      </c>
      <c r="C22" s="3">
        <f>Part5!D14</f>
        <v>7</v>
      </c>
      <c r="D22" s="3">
        <f>Part5!E14</f>
        <v>0</v>
      </c>
      <c r="E22" s="3">
        <f>Part5!F14</f>
        <v>0</v>
      </c>
    </row>
    <row r="23" spans="1:5" x14ac:dyDescent="0.35">
      <c r="A23" s="5">
        <v>5.3</v>
      </c>
      <c r="B23" s="5" t="s">
        <v>74</v>
      </c>
      <c r="C23" s="3">
        <f>Part5!D25</f>
        <v>10</v>
      </c>
      <c r="D23" s="3">
        <f>Part5!E25</f>
        <v>0</v>
      </c>
      <c r="E23" s="3">
        <f>Part5!F25</f>
        <v>0</v>
      </c>
    </row>
    <row r="24" spans="1:5" x14ac:dyDescent="0.35">
      <c r="A24" s="5" t="s">
        <v>144</v>
      </c>
      <c r="B24" s="6" t="s">
        <v>82</v>
      </c>
      <c r="C24" s="3">
        <f>Part5!D41</f>
        <v>8</v>
      </c>
      <c r="D24" s="3">
        <f>Part5!E41</f>
        <v>0</v>
      </c>
      <c r="E24" s="3">
        <f>Part5!F41</f>
        <v>0</v>
      </c>
    </row>
    <row r="25" spans="1:5" s="58" customFormat="1" ht="19.75" customHeight="1" x14ac:dyDescent="0.35">
      <c r="A25" s="202">
        <v>6</v>
      </c>
      <c r="B25" s="209" t="s">
        <v>94</v>
      </c>
      <c r="C25" s="203">
        <f>SUM(C26:C28)</f>
        <v>25</v>
      </c>
      <c r="D25" s="210">
        <v>0</v>
      </c>
      <c r="E25" s="211">
        <v>0</v>
      </c>
    </row>
    <row r="26" spans="1:5" x14ac:dyDescent="0.35">
      <c r="A26" s="5">
        <v>6.1</v>
      </c>
      <c r="B26" s="6" t="str">
        <f>Part6!B2</f>
        <v>Design for Maintainability</v>
      </c>
      <c r="C26" s="3">
        <f>Part6!D2</f>
        <v>9</v>
      </c>
      <c r="D26" s="3">
        <f>Part6!E2</f>
        <v>0</v>
      </c>
      <c r="E26" s="3">
        <f>Part6!F2</f>
        <v>0</v>
      </c>
    </row>
    <row r="27" spans="1:5" x14ac:dyDescent="0.35">
      <c r="A27" s="5">
        <v>6.2</v>
      </c>
      <c r="B27" s="5" t="str">
        <f>Part6!B16</f>
        <v>Maintenance Plans and Operations</v>
      </c>
      <c r="C27" s="3">
        <f>Part6!D16</f>
        <v>11</v>
      </c>
      <c r="D27" s="3">
        <f>Part6!E16</f>
        <v>0</v>
      </c>
      <c r="E27" s="3">
        <f>Part6!F16</f>
        <v>0</v>
      </c>
    </row>
    <row r="28" spans="1:5" x14ac:dyDescent="0.35">
      <c r="A28" s="69">
        <v>6.3</v>
      </c>
      <c r="B28" s="69" t="str">
        <f>Part6!B34</f>
        <v>Design for Skyrise Greenery Maintenance</v>
      </c>
      <c r="C28" s="70">
        <f>Part6!D34</f>
        <v>5</v>
      </c>
      <c r="D28" s="3">
        <f>Part6!E34</f>
        <v>0</v>
      </c>
      <c r="E28" s="3">
        <f>Part6!F34</f>
        <v>0</v>
      </c>
    </row>
    <row r="29" spans="1:5" x14ac:dyDescent="0.35">
      <c r="A29" s="69"/>
      <c r="B29" s="243" t="s">
        <v>348</v>
      </c>
      <c r="C29" s="70">
        <f>SUM(C3,C8,C11,C16,C20,C25)</f>
        <v>153</v>
      </c>
      <c r="D29" s="242">
        <f>SUM(D3,D8,D11,D16,D20,D25)</f>
        <v>0</v>
      </c>
      <c r="E29" s="242">
        <f>SUM(E3,E8,E11,E16,E20,E25)</f>
        <v>0</v>
      </c>
    </row>
    <row r="30" spans="1:5" s="58" customFormat="1" ht="19.75" customHeight="1" x14ac:dyDescent="0.35">
      <c r="A30" s="202">
        <v>7</v>
      </c>
      <c r="B30" s="201" t="s">
        <v>344</v>
      </c>
      <c r="C30" s="203">
        <f>Bonus!B7</f>
        <v>5</v>
      </c>
      <c r="D30" s="204">
        <v>0</v>
      </c>
      <c r="E30" s="207">
        <v>0</v>
      </c>
    </row>
    <row r="31" spans="1:5" s="58" customFormat="1" ht="19.75" customHeight="1" x14ac:dyDescent="0.35">
      <c r="A31" s="212"/>
      <c r="B31" s="213" t="s">
        <v>382</v>
      </c>
      <c r="C31" s="200">
        <f>SUM(C29,C30)</f>
        <v>158</v>
      </c>
      <c r="D31" s="210">
        <f>SUM(D29,D30)</f>
        <v>0</v>
      </c>
      <c r="E31" s="207">
        <f>SUM(E29,E30)</f>
        <v>0</v>
      </c>
    </row>
    <row r="32" spans="1:5" s="58" customFormat="1" ht="19.75" customHeight="1" x14ac:dyDescent="0.35">
      <c r="A32" s="212"/>
      <c r="B32" s="213" t="s">
        <v>346</v>
      </c>
      <c r="C32" s="214"/>
      <c r="D32" s="215">
        <f>D31/C29</f>
        <v>0</v>
      </c>
      <c r="E32" s="216">
        <f>E31/C29</f>
        <v>0</v>
      </c>
    </row>
    <row r="33" spans="1:6" s="58" customFormat="1" ht="19.75" customHeight="1" x14ac:dyDescent="0.35">
      <c r="A33" s="212"/>
      <c r="B33" s="213" t="s">
        <v>347</v>
      </c>
      <c r="C33" s="217"/>
      <c r="D33" s="210" t="str">
        <f>IF(D32&gt;=80%,"Platinum", IF(D32&gt;=75%,"Gold", IF(D32&gt;=70%,"Silver", IF(D32&gt;=50%,"Certified","Not Certified"))))</f>
        <v>Not Certified</v>
      </c>
      <c r="E33" s="218" t="str">
        <f>IF(E32&gt;=80%,"Platinum", IF(E32&gt;=75%,"Gold", IF(E32&gt;=70%,"Silver", IF(E32&gt;=50%,"Certified","Not Certified"))))</f>
        <v>Not Certified</v>
      </c>
    </row>
    <row r="34" spans="1:6" x14ac:dyDescent="0.35">
      <c r="B34" s="9"/>
      <c r="C34"/>
      <c r="D34"/>
      <c r="E34" s="8"/>
      <c r="F34" s="7"/>
    </row>
    <row r="35" spans="1:6" x14ac:dyDescent="0.35">
      <c r="B35" s="208" t="s">
        <v>126</v>
      </c>
      <c r="C35" s="12" t="s">
        <v>127</v>
      </c>
    </row>
    <row r="36" spans="1:6" x14ac:dyDescent="0.35">
      <c r="B36" s="208" t="s">
        <v>128</v>
      </c>
      <c r="C36" s="12" t="s">
        <v>129</v>
      </c>
    </row>
    <row r="37" spans="1:6" x14ac:dyDescent="0.35">
      <c r="B37" s="208" t="s">
        <v>130</v>
      </c>
      <c r="C37" s="12" t="s">
        <v>131</v>
      </c>
    </row>
    <row r="38" spans="1:6" x14ac:dyDescent="0.35">
      <c r="B38" s="208" t="s">
        <v>132</v>
      </c>
      <c r="C38" s="12" t="s">
        <v>133</v>
      </c>
    </row>
    <row r="39" spans="1:6" x14ac:dyDescent="0.35">
      <c r="C39"/>
    </row>
    <row r="40" spans="1:6" x14ac:dyDescent="0.35">
      <c r="C40"/>
    </row>
    <row r="41" spans="1:6" x14ac:dyDescent="0.35">
      <c r="C41"/>
    </row>
  </sheetData>
  <sheetProtection selectLockedCells="1"/>
  <conditionalFormatting sqref="D33:E33">
    <cfRule type="containsText" dxfId="4" priority="1" operator="containsText" text="Platinum">
      <formula>NOT(ISERROR(SEARCH("Platinum",D33)))</formula>
    </cfRule>
    <cfRule type="containsText" dxfId="3" priority="2" operator="containsText" text="Gold">
      <formula>NOT(ISERROR(SEARCH("Gold",D33)))</formula>
    </cfRule>
    <cfRule type="containsText" dxfId="2" priority="3" operator="containsText" text="Silver">
      <formula>NOT(ISERROR(SEARCH("Silver",D33)))</formula>
    </cfRule>
    <cfRule type="beginsWith" dxfId="1" priority="4" operator="beginsWith" text="Certified">
      <formula>LEFT(D33,LEN("Certified"))="Certified"</formula>
    </cfRule>
    <cfRule type="beginsWith" dxfId="0" priority="5" operator="beginsWith" text="Not Certified">
      <formula>LEFT(D33,LEN("Not Certified"))="Not Certified"</formula>
    </cfRule>
  </conditionalFormatting>
  <pageMargins left="0.25" right="0.25" top="0.75" bottom="0.75" header="0.3" footer="0.3"/>
  <pageSetup paperSize="9" orientation="portrait" r:id="rId1"/>
  <headerFooter>
    <oddHeader>&amp;L&amp;"-,Bold"LEAF ASSESSMENT
NEW PARKS &amp;R&amp;"-,Bold"SUMMARY</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0324-BF7D-4487-ADB0-59731738AB09}">
  <dimension ref="A1:C28"/>
  <sheetViews>
    <sheetView showGridLines="0" tabSelected="1" showRuler="0" view="pageLayout" zoomScaleNormal="100" workbookViewId="0">
      <selection activeCell="D9" sqref="D9"/>
    </sheetView>
  </sheetViews>
  <sheetFormatPr defaultRowHeight="14.5" x14ac:dyDescent="0.35"/>
  <cols>
    <col min="1" max="1" width="3.81640625" customWidth="1"/>
    <col min="2" max="2" width="45.453125" customWidth="1"/>
    <col min="3" max="3" width="48.453125" customWidth="1"/>
  </cols>
  <sheetData>
    <row r="1" spans="1:3" x14ac:dyDescent="0.35">
      <c r="A1" s="16" t="s">
        <v>145</v>
      </c>
      <c r="B1" s="15"/>
      <c r="C1" s="19" t="s">
        <v>146</v>
      </c>
    </row>
    <row r="2" spans="1:3" ht="24" x14ac:dyDescent="0.35">
      <c r="A2" s="13">
        <v>1</v>
      </c>
      <c r="B2" s="14" t="s">
        <v>147</v>
      </c>
      <c r="C2" s="68" t="s">
        <v>148</v>
      </c>
    </row>
    <row r="3" spans="1:3" x14ac:dyDescent="0.35">
      <c r="A3" s="13">
        <v>2</v>
      </c>
      <c r="B3" s="4" t="s">
        <v>188</v>
      </c>
      <c r="C3" s="68" t="s">
        <v>189</v>
      </c>
    </row>
    <row r="4" spans="1:3" x14ac:dyDescent="0.35">
      <c r="A4" s="17" t="s">
        <v>149</v>
      </c>
      <c r="B4" s="15"/>
      <c r="C4" s="57" t="s">
        <v>146</v>
      </c>
    </row>
    <row r="5" spans="1:3" ht="24" x14ac:dyDescent="0.35">
      <c r="A5" s="13">
        <v>1</v>
      </c>
      <c r="B5" s="14" t="s">
        <v>150</v>
      </c>
      <c r="C5" s="68" t="s">
        <v>151</v>
      </c>
    </row>
    <row r="6" spans="1:3" x14ac:dyDescent="0.35">
      <c r="A6" s="13">
        <v>2</v>
      </c>
      <c r="B6" s="14" t="s">
        <v>152</v>
      </c>
      <c r="C6" s="68" t="s">
        <v>190</v>
      </c>
    </row>
    <row r="7" spans="1:3" ht="24" x14ac:dyDescent="0.35">
      <c r="A7" s="13">
        <v>3</v>
      </c>
      <c r="B7" s="14" t="s">
        <v>153</v>
      </c>
      <c r="C7" s="68" t="s">
        <v>154</v>
      </c>
    </row>
    <row r="8" spans="1:3" x14ac:dyDescent="0.35">
      <c r="A8" s="13">
        <v>4</v>
      </c>
      <c r="B8" s="14" t="s">
        <v>155</v>
      </c>
      <c r="C8" s="68" t="s">
        <v>156</v>
      </c>
    </row>
    <row r="9" spans="1:3" ht="60" x14ac:dyDescent="0.35">
      <c r="A9" s="13">
        <v>5</v>
      </c>
      <c r="B9" s="14" t="s">
        <v>157</v>
      </c>
      <c r="C9" s="68" t="s">
        <v>158</v>
      </c>
    </row>
    <row r="10" spans="1:3" ht="24" x14ac:dyDescent="0.35">
      <c r="A10" s="13">
        <v>6</v>
      </c>
      <c r="B10" s="14" t="s">
        <v>159</v>
      </c>
      <c r="C10" s="68" t="s">
        <v>160</v>
      </c>
    </row>
    <row r="11" spans="1:3" ht="36" x14ac:dyDescent="0.35">
      <c r="A11" s="13">
        <v>7</v>
      </c>
      <c r="B11" s="14" t="s">
        <v>161</v>
      </c>
      <c r="C11" s="68" t="s">
        <v>162</v>
      </c>
    </row>
    <row r="12" spans="1:3" ht="24" x14ac:dyDescent="0.35">
      <c r="A12" s="13">
        <v>8</v>
      </c>
      <c r="B12" s="14" t="s">
        <v>163</v>
      </c>
      <c r="C12" s="68" t="s">
        <v>164</v>
      </c>
    </row>
    <row r="13" spans="1:3" ht="24" x14ac:dyDescent="0.35">
      <c r="A13" s="13">
        <v>9</v>
      </c>
      <c r="B13" t="s">
        <v>387</v>
      </c>
      <c r="C13" s="68" t="s">
        <v>388</v>
      </c>
    </row>
    <row r="14" spans="1:3" x14ac:dyDescent="0.35">
      <c r="A14" s="13">
        <v>10</v>
      </c>
      <c r="B14" s="4" t="s">
        <v>391</v>
      </c>
      <c r="C14" s="68" t="s">
        <v>392</v>
      </c>
    </row>
    <row r="15" spans="1:3" x14ac:dyDescent="0.35">
      <c r="A15" s="13">
        <v>11</v>
      </c>
      <c r="B15" s="14" t="s">
        <v>167</v>
      </c>
      <c r="C15" s="68" t="s">
        <v>168</v>
      </c>
    </row>
    <row r="16" spans="1:3" ht="48" x14ac:dyDescent="0.35">
      <c r="A16" s="13">
        <v>12</v>
      </c>
      <c r="B16" s="14" t="s">
        <v>169</v>
      </c>
      <c r="C16" s="68" t="s">
        <v>170</v>
      </c>
    </row>
    <row r="17" spans="1:3" ht="29" x14ac:dyDescent="0.35">
      <c r="A17" s="13">
        <v>13</v>
      </c>
      <c r="B17" s="14" t="s">
        <v>165</v>
      </c>
      <c r="C17" s="68" t="s">
        <v>166</v>
      </c>
    </row>
    <row r="18" spans="1:3" ht="36" x14ac:dyDescent="0.35">
      <c r="A18" s="13">
        <v>14</v>
      </c>
      <c r="B18" s="4" t="s">
        <v>389</v>
      </c>
      <c r="C18" s="68" t="s">
        <v>390</v>
      </c>
    </row>
    <row r="19" spans="1:3" x14ac:dyDescent="0.35">
      <c r="A19" s="13">
        <v>15</v>
      </c>
      <c r="B19" s="14" t="s">
        <v>171</v>
      </c>
      <c r="C19" s="68" t="s">
        <v>172</v>
      </c>
    </row>
    <row r="20" spans="1:3" ht="24" x14ac:dyDescent="0.35">
      <c r="A20" s="13">
        <v>16</v>
      </c>
      <c r="B20" s="14" t="s">
        <v>173</v>
      </c>
      <c r="C20" s="68" t="s">
        <v>191</v>
      </c>
    </row>
    <row r="21" spans="1:3" ht="29" x14ac:dyDescent="0.35">
      <c r="A21" s="13">
        <v>17</v>
      </c>
      <c r="B21" s="14" t="s">
        <v>174</v>
      </c>
      <c r="C21" s="68" t="s">
        <v>192</v>
      </c>
    </row>
    <row r="22" spans="1:3" ht="24" x14ac:dyDescent="0.35">
      <c r="A22" s="13">
        <v>18</v>
      </c>
      <c r="B22" s="14" t="s">
        <v>175</v>
      </c>
      <c r="C22" s="68" t="s">
        <v>176</v>
      </c>
    </row>
    <row r="23" spans="1:3" x14ac:dyDescent="0.35">
      <c r="A23" s="13">
        <v>19</v>
      </c>
      <c r="B23" s="14" t="s">
        <v>177</v>
      </c>
      <c r="C23" s="68" t="s">
        <v>178</v>
      </c>
    </row>
    <row r="24" spans="1:3" x14ac:dyDescent="0.35">
      <c r="A24" s="13">
        <v>20</v>
      </c>
      <c r="B24" s="14" t="s">
        <v>179</v>
      </c>
      <c r="C24" s="68" t="s">
        <v>180</v>
      </c>
    </row>
    <row r="25" spans="1:3" x14ac:dyDescent="0.35">
      <c r="A25" s="13">
        <v>21</v>
      </c>
      <c r="B25" s="14" t="s">
        <v>181</v>
      </c>
      <c r="C25" s="68" t="s">
        <v>182</v>
      </c>
    </row>
    <row r="26" spans="1:3" x14ac:dyDescent="0.35">
      <c r="A26" s="13">
        <v>22</v>
      </c>
      <c r="B26" s="14" t="s">
        <v>183</v>
      </c>
      <c r="C26" s="68" t="s">
        <v>184</v>
      </c>
    </row>
    <row r="27" spans="1:3" ht="24" x14ac:dyDescent="0.35">
      <c r="A27" s="13">
        <v>23</v>
      </c>
      <c r="B27" s="14" t="s">
        <v>185</v>
      </c>
      <c r="C27" s="68" t="s">
        <v>186</v>
      </c>
    </row>
    <row r="28" spans="1:3" ht="60" x14ac:dyDescent="0.35">
      <c r="A28" s="13">
        <v>24</v>
      </c>
      <c r="B28" s="14" t="s">
        <v>187</v>
      </c>
      <c r="C28" s="68" t="s">
        <v>193</v>
      </c>
    </row>
  </sheetData>
  <sheetProtection selectLockedCells="1"/>
  <hyperlinks>
    <hyperlink ref="C18" r:id="rId1" display="https://www.nparks.gov.sg/biodiversity/urban-biodiversity/handbook-on-habitat-restoration" xr:uid="{AA4838D8-74CF-45AD-A282-3AF2B2331BFF}"/>
    <hyperlink ref="C13" r:id="rId2" display="https://www.nparks.gov.sg/biodiversity/urban-biodiversity/biodiversity-impact-assessment-guidelines" xr:uid="{0743BF2F-9C98-4DC4-BDAD-3398C939A087}"/>
    <hyperlink ref="C14" r:id="rId3" display="https://safe.menlosecurity.com/https:/www.nparks.gov.sg/Cuge/Resources/Publications/eBooks" xr:uid="{3CCE036B-34F1-46B4-8B39-A8322E57B435}"/>
  </hyperlinks>
  <pageMargins left="0.3125" right="0.28125" top="0.75" bottom="0.75" header="0.3" footer="0.3"/>
  <pageSetup paperSize="9" orientation="portrait" r:id="rId4"/>
  <headerFooter>
    <oddHeader>&amp;L&amp;"-,Bold"&amp;12RESOURCES&amp;R&amp;"-,Bold"&amp;12LEAF ASSESSMENT CRITERIA FOR NEW PARKS</oddHeader>
    <oddFooter>&amp;L&amp;9Version 2.4&amp;C&amp;9Updated Jun 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B4F2A0-623B-4A22-956D-44A16BF567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BCA4D0-A16A-4357-AD15-D5A6A69FF5E0}">
  <ds:schemaRefs>
    <ds:schemaRef ds:uri="http://schemas.microsoft.com/sharepoint/v3/contenttype/forms"/>
  </ds:schemaRefs>
</ds:datastoreItem>
</file>

<file path=customXml/itemProps3.xml><?xml version="1.0" encoding="utf-8"?>
<ds:datastoreItem xmlns:ds="http://schemas.openxmlformats.org/officeDocument/2006/customXml" ds:itemID="{7F5813B2-3777-404B-8298-A6C859926D7A}">
  <ds:schemaRefs>
    <ds:schemaRef ds:uri="http://www.w3.org/XML/1998/namespace"/>
    <ds:schemaRef ds:uri="http://schemas.microsoft.com/office/2006/metadata/properties"/>
    <ds:schemaRef ds:uri="http://schemas.microsoft.com/office/2006/documentManagement/types"/>
    <ds:schemaRef ds:uri="b21f3a1a-2eac-4dd5-b970-ecc04f6aab51"/>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Part1</vt:lpstr>
      <vt:lpstr>Part2</vt:lpstr>
      <vt:lpstr>Part3</vt:lpstr>
      <vt:lpstr>Part4</vt:lpstr>
      <vt:lpstr>Part5</vt:lpstr>
      <vt:lpstr>Part6</vt:lpstr>
      <vt:lpstr>Bonus</vt:lpstr>
      <vt:lpstr>Summary</vt:lpstr>
      <vt:lpstr>Resources</vt:lpstr>
      <vt:lpstr>Part1!_Toc25842604</vt:lpstr>
      <vt:lpstr>Part2!_Toc25842604</vt:lpstr>
      <vt:lpstr>Part3!_Toc25842604</vt:lpstr>
      <vt:lpstr>Part4!_Toc25842604</vt:lpstr>
      <vt:lpstr>Part5!_Toc25842604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BENITA WAHJUDI (NPARKS)</cp:lastModifiedBy>
  <cp:lastPrinted>2023-01-09T08:08:38Z</cp:lastPrinted>
  <dcterms:created xsi:type="dcterms:W3CDTF">2020-02-13T10:10:37Z</dcterms:created>
  <dcterms:modified xsi:type="dcterms:W3CDTF">2024-06-24T07:08:21Z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0x010100D36313A863DFBA4B9A1116F145512F5D</vt:lpwstr>
  </property>
  <property fmtid="{D5CDD505-2E9C-101B-9397-08002B2CF9AE}" pid="3" name="MSIP_Label_4aaa7e78-45b1-4890-b8a3-003d1d728a3e_Enabled">
    <vt:lpwstr>true</vt:lpwstr>
  </property>
  <property fmtid="{D5CDD505-2E9C-101B-9397-08002B2CF9AE}" pid="4" name="MSIP_Label_4aaa7e78-45b1-4890-b8a3-003d1d728a3e_SetDate">
    <vt:lpwstr>2022-08-22T09:05:10Z</vt:lpwstr>
  </property>
  <property fmtid="{D5CDD505-2E9C-101B-9397-08002B2CF9AE}" pid="5" name="MSIP_Label_4aaa7e78-45b1-4890-b8a3-003d1d728a3e_Method">
    <vt:lpwstr>Privileged</vt:lpwstr>
  </property>
  <property fmtid="{D5CDD505-2E9C-101B-9397-08002B2CF9AE}" pid="6" name="MSIP_Label_4aaa7e78-45b1-4890-b8a3-003d1d728a3e_Name">
    <vt:lpwstr>Non Sensitive</vt:lpwstr>
  </property>
  <property fmtid="{D5CDD505-2E9C-101B-9397-08002B2CF9AE}" pid="7" name="MSIP_Label_4aaa7e78-45b1-4890-b8a3-003d1d728a3e_SiteId">
    <vt:lpwstr>0b11c524-9a1c-4e1b-84cb-6336aefc2243</vt:lpwstr>
  </property>
  <property fmtid="{D5CDD505-2E9C-101B-9397-08002B2CF9AE}" pid="8" name="MSIP_Label_4aaa7e78-45b1-4890-b8a3-003d1d728a3e_ActionId">
    <vt:lpwstr>a7ad4b7d-49ef-4a02-8838-b1c84b1bb86d</vt:lpwstr>
  </property>
  <property fmtid="{D5CDD505-2E9C-101B-9397-08002B2CF9AE}" pid="9" name="MSIP_Label_4aaa7e78-45b1-4890-b8a3-003d1d728a3e_ContentBits">
    <vt:lpwstr>0</vt:lpwstr>
  </property>
</Properties>
</file>